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tabRatio="728" activeTab="1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'附表3-5'!$A$1:$E$18</definedName>
    <definedName name="_xlnm.Print_Area" localSheetId="6">'附表3-6'!$A$1:$F$32</definedName>
    <definedName name="_xlnm.Print_Area" localSheetId="7">'附表3-7'!$A$1:$E$20</definedName>
    <definedName name="_xlnm.Print_Area" localSheetId="9">'附表3-9'!$A$1:$E$12</definedName>
  </definedNames>
  <calcPr fullCalcOnLoad="1"/>
</workbook>
</file>

<file path=xl/sharedStrings.xml><?xml version="1.0" encoding="utf-8"?>
<sst xmlns="http://schemas.openxmlformats.org/spreadsheetml/2006/main" count="330" uniqueCount="186">
  <si>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</si>
  <si>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</si>
  <si>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</si>
  <si>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</si>
  <si>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</si>
  <si>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</si>
  <si>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</si>
  <si>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</si>
  <si>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</si>
  <si>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</si>
  <si>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</si>
  <si>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</si>
  <si>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</si>
  <si>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</si>
  <si>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</si>
  <si>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</si>
  <si>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</si>
  <si>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</si>
  <si>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</si>
  <si>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</si>
  <si>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</si>
  <si>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</si>
  <si>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</si>
  <si>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</si>
  <si>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</si>
  <si>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</si>
  <si>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</si>
  <si>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t>一、一般公共服务支出</t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</si>
  <si>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</si>
  <si>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</si>
  <si>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</si>
  <si>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</si>
  <si>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</si>
  <si>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</si>
  <si>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</si>
  <si>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</si>
  <si>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</si>
  <si>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</si>
  <si>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</si>
  <si>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</si>
  <si>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</si>
  <si>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</si>
  <si>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</si>
  <si>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</si>
  <si>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</si>
  <si>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</si>
  <si>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</si>
  <si>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</si>
  <si>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</si>
  <si>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</si>
  <si>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</si>
  <si>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</si>
  <si>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</si>
  <si>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</si>
  <si>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</si>
  <si>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</si>
  <si>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</si>
  <si>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</si>
  <si>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</si>
  <si>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</si>
  <si>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</si>
  <si>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t xml:space="preserve"> 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</si>
  <si>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</si>
  <si>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</si>
  <si>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</si>
  <si>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</si>
  <si>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</si>
  <si>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</si>
  <si>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</si>
  <si>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</si>
  <si>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</si>
  <si>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</si>
  <si>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</si>
  <si>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</si>
  <si>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t>合计</t>
  </si>
  <si>
    <t>行政运行</t>
  </si>
  <si>
    <t>2010302</t>
  </si>
  <si>
    <t>一般行政管理事务</t>
  </si>
  <si>
    <t>2010308</t>
  </si>
  <si>
    <t>信访事务</t>
  </si>
  <si>
    <t>2080501</t>
  </si>
  <si>
    <t>归口管理的行政单位离退休</t>
  </si>
  <si>
    <t>2080502</t>
  </si>
  <si>
    <t>事业单位离退休</t>
  </si>
  <si>
    <t>2080505</t>
  </si>
  <si>
    <t>2080803</t>
  </si>
  <si>
    <t>在乡复原、退伍军人生活补助</t>
  </si>
  <si>
    <t>2080805</t>
  </si>
  <si>
    <t>义务兵优待</t>
  </si>
  <si>
    <t>2080902</t>
  </si>
  <si>
    <t>军队移交政府的离退休人员安置</t>
  </si>
  <si>
    <t>2082102</t>
  </si>
  <si>
    <t>农村特困人员救助供养支出</t>
  </si>
  <si>
    <t>2082502</t>
  </si>
  <si>
    <t>其他农村生活救助</t>
  </si>
  <si>
    <t>2101101</t>
  </si>
  <si>
    <t>行政单位医疗</t>
  </si>
  <si>
    <t>2101102</t>
  </si>
  <si>
    <t>事业单位医疗</t>
  </si>
  <si>
    <t>2100717</t>
  </si>
  <si>
    <t>计划生育服务</t>
  </si>
  <si>
    <t>2120801</t>
  </si>
  <si>
    <t>征地和拆迁补偿支出</t>
  </si>
  <si>
    <t>2130152</t>
  </si>
  <si>
    <t>对高校毕业生到基层任职补助</t>
  </si>
  <si>
    <t>2130705</t>
  </si>
  <si>
    <t>对村民委员会和村党支部的补助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</si>
  <si>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</si>
  <si>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</si>
  <si>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</si>
  <si>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</si>
  <si>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</si>
  <si>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</si>
  <si>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</si>
  <si>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</si>
  <si>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</si>
  <si>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</si>
  <si>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</si>
  <si>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</si>
  <si>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</si>
  <si>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</si>
  <si>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</si>
  <si>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</si>
  <si>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</si>
  <si>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</si>
  <si>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</si>
  <si>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</si>
  <si>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</si>
  <si>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</si>
  <si>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</si>
  <si>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</si>
  <si>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</si>
  <si>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</si>
  <si>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</si>
  <si>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</si>
  <si>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经济分类科目</t>
  </si>
  <si>
    <t>基本支出</t>
  </si>
  <si>
    <t>政府      经济分类科目编码</t>
  </si>
  <si>
    <t>部门        经济分类科目编码</t>
  </si>
  <si>
    <t>人员经费</t>
  </si>
  <si>
    <t>公用经费</t>
  </si>
  <si>
    <t>基本工资</t>
  </si>
  <si>
    <t>津贴补贴</t>
  </si>
  <si>
    <t>奖金</t>
  </si>
  <si>
    <t>绩效工资</t>
  </si>
  <si>
    <t>机关事业单位养老保险缴费</t>
  </si>
  <si>
    <t>职工基本医疗保险缴费</t>
  </si>
  <si>
    <t>其他会保障缴费</t>
  </si>
  <si>
    <t>其他工资福利支出</t>
  </si>
  <si>
    <t>生活补助</t>
  </si>
  <si>
    <t>医疗费补助</t>
  </si>
  <si>
    <t>奖励金</t>
  </si>
  <si>
    <t>退休费</t>
  </si>
  <si>
    <t>其他对个人和家庭的补助</t>
  </si>
  <si>
    <t>办公费</t>
  </si>
  <si>
    <t>电费</t>
  </si>
  <si>
    <t>邮电费</t>
  </si>
  <si>
    <t>取暖费</t>
  </si>
  <si>
    <t>差旅费</t>
  </si>
  <si>
    <t>租赁费</t>
  </si>
  <si>
    <t>工会费</t>
  </si>
  <si>
    <t>会议费</t>
  </si>
  <si>
    <t>公务接待费</t>
  </si>
  <si>
    <t>公务用车运行维护费</t>
  </si>
  <si>
    <t>其他商品和服务支出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</si>
  <si>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</si>
  <si>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征地拆迁补偿款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</si>
  <si>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</si>
  <si>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备注：此表无数据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</si>
  <si>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</si>
  <si>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</si>
  <si>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</si>
  <si>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</si>
  <si>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</si>
  <si>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</si>
  <si>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 xml:space="preserve">  一、因公出国（境）费</t>
  </si>
  <si>
    <t xml:space="preserve">      其中：教学科研人员因公出国（境）费</t>
  </si>
  <si>
    <t xml:space="preserve">             其他因公出国（境）费</t>
  </si>
  <si>
    <t xml:space="preserve">  二、公务用车购置及运维费</t>
  </si>
  <si>
    <t xml:space="preserve">       其中：公务用车购置费</t>
  </si>
  <si>
    <t xml:space="preserve">             公务用车运行维护费</t>
  </si>
  <si>
    <t xml:space="preserve">  三、公务接待费</t>
  </si>
  <si>
    <t xml:space="preserve">  四、会议费</t>
  </si>
  <si>
    <t xml:space="preserve">  五、培训费</t>
  </si>
  <si>
    <t>机关事业单位基本养老保险缴费支出</t>
  </si>
  <si>
    <t>2130152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</si>
</sst>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sz val="11"/>
      <color indexed="1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5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8" applyNumberFormat="0" applyAlignment="0" applyProtection="0"/>
    <xf numFmtId="0" fontId="60" fillId="33" borderId="5" applyNumberFormat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33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left" vertical="center"/>
      <protection/>
    </xf>
    <xf numFmtId="0" fontId="2" fillId="0" borderId="0" xfId="53" applyFont="1" applyFill="1" applyBorder="1" applyAlignment="1">
      <alignment vertical="center" wrapText="1"/>
      <protection/>
    </xf>
    <xf numFmtId="0" fontId="10" fillId="0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0" fillId="0" borderId="0" xfId="53" applyFont="1" applyAlignment="1">
      <alignment horizontal="left" vertical="center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176" fontId="2" fillId="35" borderId="10" xfId="0" applyNumberFormat="1" applyFont="1" applyFill="1" applyBorder="1" applyAlignment="1">
      <alignment horizontal="center" vertical="center"/>
    </xf>
    <xf numFmtId="176" fontId="15" fillId="35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4" fontId="2" fillId="35" borderId="10" xfId="53" applyNumberFormat="1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vertical="center" wrapText="1"/>
      <protection/>
    </xf>
    <xf numFmtId="4" fontId="2" fillId="35" borderId="10" xfId="53" applyNumberFormat="1" applyFont="1" applyFill="1" applyBorder="1" applyAlignment="1">
      <alignment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5" fillId="35" borderId="10" xfId="53" applyFont="1" applyFill="1" applyBorder="1" applyAlignment="1">
      <alignment horizontal="left" vertical="center" wrapText="1"/>
      <protection/>
    </xf>
    <xf numFmtId="0" fontId="2" fillId="35" borderId="0" xfId="53" applyFont="1" applyFill="1" applyAlignment="1">
      <alignment horizontal="center" vertical="center" wrapText="1"/>
      <protection/>
    </xf>
    <xf numFmtId="0" fontId="15" fillId="35" borderId="10" xfId="53" applyFont="1" applyFill="1" applyBorder="1" applyAlignment="1">
      <alignment horizontal="left" vertical="center" wrapText="1"/>
      <protection/>
    </xf>
    <xf numFmtId="49" fontId="2" fillId="35" borderId="10" xfId="0" applyNumberFormat="1" applyFont="1" applyFill="1" applyBorder="1" applyAlignment="1">
      <alignment horizontal="center" vertical="center"/>
    </xf>
    <xf numFmtId="176" fontId="15" fillId="35" borderId="10" xfId="0" applyNumberFormat="1" applyFont="1" applyFill="1" applyBorder="1" applyAlignment="1">
      <alignment horizontal="left" vertical="center"/>
    </xf>
    <xf numFmtId="176" fontId="2" fillId="35" borderId="10" xfId="0" applyNumberFormat="1" applyFont="1" applyFill="1" applyBorder="1" applyAlignment="1">
      <alignment horizontal="right" vertical="center"/>
    </xf>
    <xf numFmtId="176" fontId="62" fillId="35" borderId="10" xfId="0" applyNumberFormat="1" applyFont="1" applyFill="1" applyBorder="1" applyAlignment="1">
      <alignment horizontal="left" vertical="center"/>
    </xf>
    <xf numFmtId="176" fontId="62" fillId="35" borderId="10" xfId="0" applyNumberFormat="1" applyFont="1" applyFill="1" applyBorder="1" applyAlignment="1">
      <alignment horizontal="left" vertical="center"/>
    </xf>
    <xf numFmtId="176" fontId="15" fillId="35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right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 applyFill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35" borderId="10" xfId="52" applyNumberFormat="1" applyFont="1" applyFill="1" applyBorder="1" applyAlignment="1">
      <alignment horizontal="right" vertical="center"/>
      <protection/>
    </xf>
    <xf numFmtId="0" fontId="13" fillId="0" borderId="10" xfId="52" applyNumberFormat="1" applyFont="1" applyFill="1" applyBorder="1" applyAlignment="1">
      <alignment horizontal="center" vertical="center"/>
      <protection/>
    </xf>
    <xf numFmtId="0" fontId="2" fillId="35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left" vertical="center"/>
      <protection/>
    </xf>
    <xf numFmtId="176" fontId="2" fillId="35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1" fillId="0" borderId="10" xfId="52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14" fillId="0" borderId="10" xfId="52" applyNumberFormat="1" applyFont="1" applyFill="1" applyBorder="1" applyAlignment="1" quotePrefix="1">
      <alignment horizontal="left" vertical="center"/>
      <protection/>
    </xf>
    <xf numFmtId="0" fontId="62" fillId="35" borderId="10" xfId="53" applyFont="1" applyFill="1" applyBorder="1" applyAlignment="1">
      <alignment horizontal="left" vertical="center" wrapText="1"/>
      <protection/>
    </xf>
    <xf numFmtId="49" fontId="15" fillId="35" borderId="10" xfId="44" applyNumberFormat="1" applyFont="1" applyFill="1" applyBorder="1" applyAlignment="1">
      <alignment horizontal="left" vertical="center" wrapText="1"/>
      <protection/>
    </xf>
    <xf numFmtId="0" fontId="2" fillId="35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104" t="s">
        <v>0</v>
      </c>
      <c r="B1" s="104"/>
    </row>
    <row r="2" spans="1:2" ht="18" customHeight="1">
      <c r="A2" s="96"/>
      <c r="B2" s="96"/>
    </row>
    <row r="3" spans="1:2" ht="27.75" customHeight="1">
      <c r="A3" s="97" t="s">
        <v>1</v>
      </c>
      <c r="B3" s="97" t="s">
        <v>2</v>
      </c>
    </row>
    <row r="4" spans="1:2" ht="27.75" customHeight="1">
      <c r="A4" s="97" t="s">
        <v>3</v>
      </c>
      <c r="B4" s="97" t="s">
        <v>4</v>
      </c>
    </row>
    <row r="5" spans="1:2" ht="27.75" customHeight="1">
      <c r="A5" s="97" t="s">
        <v>5</v>
      </c>
      <c r="B5" s="97" t="s">
        <v>6</v>
      </c>
    </row>
    <row r="6" spans="1:2" ht="27.75" customHeight="1">
      <c r="A6" s="97" t="s">
        <v>7</v>
      </c>
      <c r="B6" s="97" t="s">
        <v>8</v>
      </c>
    </row>
    <row r="7" spans="1:2" ht="27.75" customHeight="1">
      <c r="A7" s="97" t="s">
        <v>9</v>
      </c>
      <c r="B7" s="97" t="s">
        <v>10</v>
      </c>
    </row>
    <row r="8" spans="1:2" ht="27.75" customHeight="1">
      <c r="A8" s="97" t="s">
        <v>11</v>
      </c>
      <c r="B8" s="97" t="s">
        <v>12</v>
      </c>
    </row>
    <row r="9" spans="1:2" ht="27.75" customHeight="1">
      <c r="A9" s="97" t="s">
        <v>13</v>
      </c>
      <c r="B9" s="97" t="s">
        <v>14</v>
      </c>
    </row>
    <row r="10" spans="1:2" ht="27.75" customHeight="1">
      <c r="A10" s="97" t="s">
        <v>15</v>
      </c>
      <c r="B10" s="97" t="s">
        <v>16</v>
      </c>
    </row>
    <row r="11" spans="1:2" ht="27.75" customHeight="1">
      <c r="A11" s="97" t="s">
        <v>17</v>
      </c>
      <c r="B11" s="97" t="s">
        <v>18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42.25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169</v>
      </c>
      <c r="B1" s="7"/>
    </row>
    <row r="2" spans="1:5" s="2" customFormat="1" ht="30" customHeight="1">
      <c r="A2" s="118" t="s">
        <v>18</v>
      </c>
      <c r="B2" s="119"/>
      <c r="C2" s="119"/>
      <c r="D2" s="119"/>
      <c r="E2" s="119"/>
    </row>
    <row r="3" s="3" customFormat="1" ht="15" customHeight="1" hidden="1">
      <c r="E3" s="8" t="s">
        <v>170</v>
      </c>
    </row>
    <row r="4" spans="1:5" s="3" customFormat="1" ht="15" customHeight="1">
      <c r="A4" s="9"/>
      <c r="B4" s="10"/>
      <c r="C4" s="10"/>
      <c r="D4" s="10"/>
      <c r="E4" s="11" t="s">
        <v>21</v>
      </c>
    </row>
    <row r="5" spans="1:5" s="4" customFormat="1" ht="30" customHeight="1">
      <c r="A5" s="131" t="s">
        <v>171</v>
      </c>
      <c r="B5" s="128" t="s">
        <v>172</v>
      </c>
      <c r="C5" s="129"/>
      <c r="D5" s="129"/>
      <c r="E5" s="130"/>
    </row>
    <row r="6" spans="1:5" s="4" customFormat="1" ht="30" customHeight="1">
      <c r="A6" s="132"/>
      <c r="B6" s="12" t="s">
        <v>74</v>
      </c>
      <c r="C6" s="13" t="s">
        <v>173</v>
      </c>
      <c r="D6" s="12" t="s">
        <v>174</v>
      </c>
      <c r="E6" s="12" t="s">
        <v>123</v>
      </c>
    </row>
    <row r="7" spans="1:5" s="4" customFormat="1" ht="30" customHeight="1">
      <c r="A7" s="14" t="s">
        <v>74</v>
      </c>
      <c r="B7" s="15">
        <f>B8+B11+B14+B15+B16</f>
        <v>18.8</v>
      </c>
      <c r="C7" s="15">
        <v>18.8</v>
      </c>
      <c r="D7" s="15"/>
      <c r="E7" s="15"/>
    </row>
    <row r="8" spans="1:5" s="4" customFormat="1" ht="30" customHeight="1">
      <c r="A8" s="16" t="s">
        <v>175</v>
      </c>
      <c r="B8" s="15"/>
      <c r="C8" s="15"/>
      <c r="D8" s="15"/>
      <c r="E8" s="15"/>
    </row>
    <row r="9" spans="1:5" s="4" customFormat="1" ht="30" customHeight="1">
      <c r="A9" s="14" t="s">
        <v>176</v>
      </c>
      <c r="B9" s="15">
        <f aca="true" t="shared" si="0" ref="B9:B16">SUM(C9:E9)</f>
        <v>0</v>
      </c>
      <c r="C9" s="17"/>
      <c r="D9" s="18"/>
      <c r="E9" s="18"/>
    </row>
    <row r="10" spans="1:5" s="4" customFormat="1" ht="30" customHeight="1">
      <c r="A10" s="16" t="s">
        <v>177</v>
      </c>
      <c r="B10" s="15">
        <f t="shared" si="0"/>
        <v>0</v>
      </c>
      <c r="C10" s="17"/>
      <c r="D10" s="18"/>
      <c r="E10" s="18"/>
    </row>
    <row r="11" spans="1:5" s="4" customFormat="1" ht="30" customHeight="1">
      <c r="A11" s="16" t="s">
        <v>178</v>
      </c>
      <c r="B11" s="15">
        <f t="shared" si="0"/>
        <v>16.5</v>
      </c>
      <c r="C11" s="15">
        <f>C12+C13</f>
        <v>16.5</v>
      </c>
      <c r="D11" s="15"/>
      <c r="E11" s="15"/>
    </row>
    <row r="12" spans="1:5" s="4" customFormat="1" ht="30" customHeight="1">
      <c r="A12" s="16" t="s">
        <v>179</v>
      </c>
      <c r="B12" s="15">
        <f t="shared" si="0"/>
        <v>0</v>
      </c>
      <c r="C12" s="17"/>
      <c r="D12" s="18"/>
      <c r="E12" s="18"/>
    </row>
    <row r="13" spans="1:5" ht="30" customHeight="1">
      <c r="A13" s="19" t="s">
        <v>180</v>
      </c>
      <c r="B13" s="15">
        <f t="shared" si="0"/>
        <v>16.5</v>
      </c>
      <c r="C13" s="17">
        <v>16.5</v>
      </c>
      <c r="D13" s="18"/>
      <c r="E13" s="18"/>
    </row>
    <row r="14" spans="1:5" ht="30" customHeight="1">
      <c r="A14" s="16" t="s">
        <v>181</v>
      </c>
      <c r="B14" s="15">
        <f t="shared" si="0"/>
        <v>2</v>
      </c>
      <c r="C14" s="17">
        <v>2</v>
      </c>
      <c r="D14" s="18"/>
      <c r="E14" s="18"/>
    </row>
    <row r="15" spans="1:5" ht="30" customHeight="1">
      <c r="A15" s="16" t="s">
        <v>182</v>
      </c>
      <c r="B15" s="15">
        <f t="shared" si="0"/>
        <v>0.3</v>
      </c>
      <c r="C15" s="17">
        <v>0.3</v>
      </c>
      <c r="D15" s="18"/>
      <c r="E15" s="18"/>
    </row>
    <row r="16" spans="1:5" ht="30" customHeight="1">
      <c r="A16" s="16" t="s">
        <v>183</v>
      </c>
      <c r="B16" s="15">
        <f t="shared" si="0"/>
        <v>0</v>
      </c>
      <c r="C16" s="17"/>
      <c r="D16" s="18"/>
      <c r="E16" s="18"/>
    </row>
    <row r="17" ht="15.75">
      <c r="A17" s="20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30" sqref="D30"/>
    </sheetView>
  </sheetViews>
  <sheetFormatPr defaultColWidth="9.00390625" defaultRowHeight="14.25"/>
  <cols>
    <col min="1" max="1" width="50.625" style="58" customWidth="1"/>
    <col min="2" max="2" width="15.625" style="58" customWidth="1"/>
    <col min="3" max="3" width="50.625" style="58" customWidth="1"/>
    <col min="4" max="4" width="15.625" style="58" customWidth="1"/>
    <col min="5" max="6" width="9.00390625" style="59" customWidth="1"/>
    <col min="7" max="16384" width="9.00390625" style="58" customWidth="1"/>
  </cols>
  <sheetData>
    <row r="1" spans="1:4" ht="15.75">
      <c r="A1" s="60" t="s">
        <v>19</v>
      </c>
      <c r="B1" s="64"/>
      <c r="C1" s="64"/>
      <c r="D1" s="64"/>
    </row>
    <row r="2" spans="1:6" s="55" customFormat="1" ht="18" customHeight="1">
      <c r="A2" s="105" t="s">
        <v>2</v>
      </c>
      <c r="B2" s="106"/>
      <c r="C2" s="106"/>
      <c r="D2" s="106"/>
      <c r="E2" s="63"/>
      <c r="F2" s="63"/>
    </row>
    <row r="3" spans="1:4" ht="3" customHeight="1" hidden="1">
      <c r="A3" s="64"/>
      <c r="B3" s="64"/>
      <c r="C3" s="64"/>
      <c r="D3" s="8" t="s">
        <v>20</v>
      </c>
    </row>
    <row r="4" spans="1:6" s="1" customFormat="1" ht="15" customHeight="1">
      <c r="A4" s="9"/>
      <c r="B4" s="61"/>
      <c r="C4" s="61"/>
      <c r="D4" s="11" t="s">
        <v>21</v>
      </c>
      <c r="E4" s="7"/>
      <c r="F4" s="7"/>
    </row>
    <row r="5" spans="1:6" s="57" customFormat="1" ht="14.25" customHeight="1">
      <c r="A5" s="107" t="s">
        <v>22</v>
      </c>
      <c r="B5" s="108"/>
      <c r="C5" s="107" t="s">
        <v>23</v>
      </c>
      <c r="D5" s="108"/>
      <c r="E5" s="69"/>
      <c r="F5" s="69"/>
    </row>
    <row r="6" spans="1:6" s="57" customFormat="1" ht="14.25" customHeight="1">
      <c r="A6" s="98" t="s">
        <v>24</v>
      </c>
      <c r="B6" s="95" t="s">
        <v>25</v>
      </c>
      <c r="C6" s="98" t="s">
        <v>24</v>
      </c>
      <c r="D6" s="95" t="s">
        <v>25</v>
      </c>
      <c r="E6" s="69"/>
      <c r="F6" s="69"/>
    </row>
    <row r="7" spans="1:6" s="1" customFormat="1" ht="14.25" customHeight="1">
      <c r="A7" s="99" t="s">
        <v>26</v>
      </c>
      <c r="B7" s="71">
        <v>2230.31</v>
      </c>
      <c r="C7" s="100" t="s">
        <v>27</v>
      </c>
      <c r="D7" s="71">
        <v>1189.71</v>
      </c>
      <c r="E7" s="7"/>
      <c r="F7" s="7"/>
    </row>
    <row r="8" spans="1:6" s="1" customFormat="1" ht="14.25" customHeight="1">
      <c r="A8" s="70" t="s">
        <v>28</v>
      </c>
      <c r="B8" s="74"/>
      <c r="C8" s="99" t="s">
        <v>29</v>
      </c>
      <c r="D8" s="71"/>
      <c r="E8" s="7"/>
      <c r="F8" s="7"/>
    </row>
    <row r="9" spans="1:6" s="1" customFormat="1" ht="14.25" customHeight="1">
      <c r="A9" s="70" t="s">
        <v>30</v>
      </c>
      <c r="B9" s="74"/>
      <c r="C9" s="99" t="s">
        <v>31</v>
      </c>
      <c r="D9" s="71"/>
      <c r="E9" s="7"/>
      <c r="F9" s="7"/>
    </row>
    <row r="10" spans="1:6" s="1" customFormat="1" ht="14.25" customHeight="1">
      <c r="A10" s="70" t="s">
        <v>32</v>
      </c>
      <c r="B10" s="74"/>
      <c r="C10" s="99" t="s">
        <v>33</v>
      </c>
      <c r="D10" s="71"/>
      <c r="E10" s="7"/>
      <c r="F10" s="7"/>
    </row>
    <row r="11" spans="1:6" s="1" customFormat="1" ht="14.25" customHeight="1">
      <c r="A11" s="70" t="s">
        <v>34</v>
      </c>
      <c r="B11" s="74"/>
      <c r="C11" s="99" t="s">
        <v>35</v>
      </c>
      <c r="D11" s="71"/>
      <c r="E11" s="7"/>
      <c r="F11" s="7"/>
    </row>
    <row r="12" spans="1:6" s="1" customFormat="1" ht="14.25" customHeight="1">
      <c r="A12" s="70" t="s">
        <v>36</v>
      </c>
      <c r="B12" s="74"/>
      <c r="C12" s="99" t="s">
        <v>37</v>
      </c>
      <c r="D12" s="71"/>
      <c r="E12" s="7"/>
      <c r="F12" s="7"/>
    </row>
    <row r="13" spans="1:6" s="1" customFormat="1" ht="14.25" customHeight="1">
      <c r="A13" s="70"/>
      <c r="B13" s="74"/>
      <c r="C13" s="99" t="s">
        <v>38</v>
      </c>
      <c r="D13" s="71"/>
      <c r="E13" s="7"/>
      <c r="F13" s="7"/>
    </row>
    <row r="14" spans="1:6" s="1" customFormat="1" ht="14.25" customHeight="1">
      <c r="A14" s="70"/>
      <c r="B14" s="74"/>
      <c r="C14" s="99" t="s">
        <v>39</v>
      </c>
      <c r="D14" s="71">
        <v>418.76</v>
      </c>
      <c r="E14" s="7"/>
      <c r="F14" s="7"/>
    </row>
    <row r="15" spans="1:6" s="1" customFormat="1" ht="14.25" customHeight="1">
      <c r="A15" s="70"/>
      <c r="B15" s="74"/>
      <c r="C15" s="99" t="s">
        <v>40</v>
      </c>
      <c r="D15" s="76">
        <v>156.47</v>
      </c>
      <c r="E15" s="7"/>
      <c r="F15" s="7"/>
    </row>
    <row r="16" spans="1:6" s="1" customFormat="1" ht="14.25" customHeight="1">
      <c r="A16" s="70"/>
      <c r="B16" s="74"/>
      <c r="C16" s="99" t="s">
        <v>41</v>
      </c>
      <c r="D16" s="71"/>
      <c r="E16" s="7"/>
      <c r="F16" s="7"/>
    </row>
    <row r="17" spans="1:6" s="1" customFormat="1" ht="14.25" customHeight="1">
      <c r="A17" s="70"/>
      <c r="B17" s="78"/>
      <c r="C17" s="99" t="s">
        <v>42</v>
      </c>
      <c r="D17" s="71">
        <v>50</v>
      </c>
      <c r="E17" s="7"/>
      <c r="F17" s="7"/>
    </row>
    <row r="18" spans="1:6" s="1" customFormat="1" ht="14.25" customHeight="1">
      <c r="A18" s="70"/>
      <c r="B18" s="74"/>
      <c r="C18" s="99" t="s">
        <v>43</v>
      </c>
      <c r="D18" s="71">
        <v>347.32</v>
      </c>
      <c r="E18" s="7"/>
      <c r="F18" s="7"/>
    </row>
    <row r="19" spans="1:6" s="1" customFormat="1" ht="14.25" customHeight="1">
      <c r="A19" s="70"/>
      <c r="B19" s="74"/>
      <c r="C19" s="99" t="s">
        <v>44</v>
      </c>
      <c r="D19" s="71"/>
      <c r="E19" s="7"/>
      <c r="F19" s="7"/>
    </row>
    <row r="20" spans="1:6" s="1" customFormat="1" ht="14.25" customHeight="1">
      <c r="A20" s="70"/>
      <c r="B20" s="74"/>
      <c r="C20" s="99" t="s">
        <v>45</v>
      </c>
      <c r="D20" s="71"/>
      <c r="E20" s="7"/>
      <c r="F20" s="7"/>
    </row>
    <row r="21" spans="1:6" s="1" customFormat="1" ht="14.25" customHeight="1">
      <c r="A21" s="70"/>
      <c r="B21" s="74"/>
      <c r="C21" s="99" t="s">
        <v>46</v>
      </c>
      <c r="D21" s="71"/>
      <c r="E21" s="7"/>
      <c r="F21" s="7"/>
    </row>
    <row r="22" spans="1:6" s="1" customFormat="1" ht="14.25" customHeight="1">
      <c r="A22" s="70"/>
      <c r="B22" s="74"/>
      <c r="C22" s="99" t="s">
        <v>47</v>
      </c>
      <c r="D22" s="71"/>
      <c r="E22" s="7"/>
      <c r="F22" s="7"/>
    </row>
    <row r="23" spans="1:6" s="1" customFormat="1" ht="14.25" customHeight="1">
      <c r="A23" s="70"/>
      <c r="B23" s="70"/>
      <c r="C23" s="99" t="s">
        <v>48</v>
      </c>
      <c r="D23" s="76"/>
      <c r="E23" s="7"/>
      <c r="F23" s="7"/>
    </row>
    <row r="24" spans="1:6" s="1" customFormat="1" ht="14.25" customHeight="1">
      <c r="A24" s="70"/>
      <c r="B24" s="70"/>
      <c r="C24" s="99" t="s">
        <v>49</v>
      </c>
      <c r="D24" s="76"/>
      <c r="E24" s="7"/>
      <c r="F24" s="7"/>
    </row>
    <row r="25" spans="1:6" s="1" customFormat="1" ht="14.25" customHeight="1">
      <c r="A25" s="70"/>
      <c r="B25" s="70"/>
      <c r="C25" s="99" t="s">
        <v>50</v>
      </c>
      <c r="D25" s="76">
        <v>68.05</v>
      </c>
      <c r="E25" s="7"/>
      <c r="F25" s="7"/>
    </row>
    <row r="26" spans="1:6" s="1" customFormat="1" ht="14.25" customHeight="1">
      <c r="A26" s="70"/>
      <c r="B26" s="70"/>
      <c r="C26" s="99" t="s">
        <v>51</v>
      </c>
      <c r="D26" s="76"/>
      <c r="E26" s="7"/>
      <c r="F26" s="7"/>
    </row>
    <row r="27" spans="1:6" s="1" customFormat="1" ht="14.25" customHeight="1">
      <c r="A27" s="70"/>
      <c r="B27" s="70"/>
      <c r="C27" s="99" t="s">
        <v>52</v>
      </c>
      <c r="D27" s="76"/>
      <c r="E27" s="7"/>
      <c r="F27" s="7"/>
    </row>
    <row r="28" spans="1:6" s="1" customFormat="1" ht="14.25" customHeight="1">
      <c r="A28" s="70"/>
      <c r="B28" s="70"/>
      <c r="C28" s="99" t="s">
        <v>53</v>
      </c>
      <c r="D28" s="76"/>
      <c r="E28" s="7"/>
      <c r="F28" s="7"/>
    </row>
    <row r="29" spans="1:6" s="1" customFormat="1" ht="14.25" customHeight="1">
      <c r="A29" s="98" t="s">
        <v>54</v>
      </c>
      <c r="B29" s="65">
        <f>SUM(B7:B28)</f>
        <v>2230.31</v>
      </c>
      <c r="C29" s="98" t="s">
        <v>55</v>
      </c>
      <c r="D29" s="65">
        <f>SUM(D7:D28)</f>
        <v>2230.3100000000004</v>
      </c>
      <c r="E29" s="7"/>
      <c r="F29" s="7"/>
    </row>
    <row r="30" spans="1:6" s="1" customFormat="1" ht="14.25" customHeight="1">
      <c r="A30" s="70" t="s">
        <v>56</v>
      </c>
      <c r="B30" s="65"/>
      <c r="C30" s="70" t="s">
        <v>57</v>
      </c>
      <c r="D30" s="65"/>
      <c r="E30" s="7"/>
      <c r="F30" s="7"/>
    </row>
    <row r="31" spans="1:6" s="1" customFormat="1" ht="14.25" customHeight="1">
      <c r="A31" s="70" t="s">
        <v>58</v>
      </c>
      <c r="B31" s="65"/>
      <c r="C31" s="70" t="s">
        <v>59</v>
      </c>
      <c r="D31" s="65"/>
      <c r="E31" s="7"/>
      <c r="F31" s="7"/>
    </row>
    <row r="32" spans="1:6" s="1" customFormat="1" ht="14.25" customHeight="1">
      <c r="A32" s="98" t="s">
        <v>60</v>
      </c>
      <c r="B32" s="65">
        <f>B29+B30+B31</f>
        <v>2230.31</v>
      </c>
      <c r="C32" s="98" t="s">
        <v>60</v>
      </c>
      <c r="D32" s="65">
        <f>D29+D30+D31</f>
        <v>2230.3100000000004</v>
      </c>
      <c r="E32" s="7"/>
      <c r="F32" s="7"/>
    </row>
    <row r="33" spans="1:4" ht="29.25" customHeight="1">
      <c r="A33" s="109" t="s">
        <v>61</v>
      </c>
      <c r="B33" s="110"/>
      <c r="C33" s="110"/>
      <c r="D33" s="110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60" zoomScalePageLayoutView="0" workbookViewId="0" topLeftCell="A1">
      <selection activeCell="B24" sqref="B24"/>
    </sheetView>
  </sheetViews>
  <sheetFormatPr defaultColWidth="9.00390625" defaultRowHeight="14.25"/>
  <cols>
    <col min="1" max="1" width="12.625" style="85" customWidth="1"/>
    <col min="2" max="2" width="32.00390625" style="85" customWidth="1"/>
    <col min="3" max="9" width="13.625" style="85" customWidth="1"/>
    <col min="10" max="16384" width="9.00390625" style="85" customWidth="1"/>
  </cols>
  <sheetData>
    <row r="1" spans="1:9" s="1" customFormat="1" ht="20.25" customHeight="1">
      <c r="A1" s="60" t="s">
        <v>62</v>
      </c>
      <c r="B1" s="61"/>
      <c r="C1" s="61"/>
      <c r="D1" s="61"/>
      <c r="E1" s="61"/>
      <c r="F1" s="62"/>
      <c r="G1" s="62"/>
      <c r="H1" s="61"/>
      <c r="I1" s="61"/>
    </row>
    <row r="2" spans="1:9" s="93" customFormat="1" ht="23.25">
      <c r="A2" s="113" t="s">
        <v>4</v>
      </c>
      <c r="B2" s="114"/>
      <c r="C2" s="114"/>
      <c r="D2" s="114"/>
      <c r="E2" s="114"/>
      <c r="F2" s="114"/>
      <c r="G2" s="114"/>
      <c r="H2" s="114"/>
      <c r="I2" s="114"/>
    </row>
    <row r="3" spans="1:9" ht="15.75" hidden="1">
      <c r="A3" s="86"/>
      <c r="B3" s="86"/>
      <c r="C3" s="86"/>
      <c r="D3" s="86"/>
      <c r="E3" s="86"/>
      <c r="F3" s="86"/>
      <c r="G3" s="86"/>
      <c r="H3" s="86"/>
      <c r="I3" s="8" t="s">
        <v>63</v>
      </c>
    </row>
    <row r="4" spans="1:9" s="83" customFormat="1" ht="15">
      <c r="A4" s="9"/>
      <c r="B4" s="87"/>
      <c r="C4" s="87"/>
      <c r="D4" s="87"/>
      <c r="E4" s="88"/>
      <c r="F4" s="87"/>
      <c r="G4" s="87"/>
      <c r="H4" s="87"/>
      <c r="I4" s="11" t="s">
        <v>21</v>
      </c>
    </row>
    <row r="5" spans="1:10" s="84" customFormat="1" ht="22.5" customHeight="1">
      <c r="A5" s="115" t="s">
        <v>64</v>
      </c>
      <c r="B5" s="112"/>
      <c r="C5" s="111" t="s">
        <v>65</v>
      </c>
      <c r="D5" s="111" t="s">
        <v>66</v>
      </c>
      <c r="E5" s="111" t="s">
        <v>67</v>
      </c>
      <c r="F5" s="111" t="s">
        <v>68</v>
      </c>
      <c r="G5" s="111" t="s">
        <v>69</v>
      </c>
      <c r="H5" s="111" t="s">
        <v>70</v>
      </c>
      <c r="I5" s="111" t="s">
        <v>71</v>
      </c>
      <c r="J5" s="91"/>
    </row>
    <row r="6" spans="1:10" s="84" customFormat="1" ht="22.5" customHeight="1">
      <c r="A6" s="112" t="s">
        <v>72</v>
      </c>
      <c r="B6" s="111" t="s">
        <v>73</v>
      </c>
      <c r="C6" s="112"/>
      <c r="D6" s="112"/>
      <c r="E6" s="112"/>
      <c r="F6" s="112"/>
      <c r="G6" s="112"/>
      <c r="H6" s="112"/>
      <c r="I6" s="112"/>
      <c r="J6" s="91"/>
    </row>
    <row r="7" spans="1:10" s="84" customFormat="1" ht="22.5" customHeight="1">
      <c r="A7" s="112"/>
      <c r="B7" s="112"/>
      <c r="C7" s="112"/>
      <c r="D7" s="112"/>
      <c r="E7" s="112"/>
      <c r="F7" s="112"/>
      <c r="G7" s="112"/>
      <c r="H7" s="112"/>
      <c r="I7" s="112"/>
      <c r="J7" s="91"/>
    </row>
    <row r="8" spans="1:10" s="83" customFormat="1" ht="22.5" customHeight="1">
      <c r="A8" s="116" t="s">
        <v>74</v>
      </c>
      <c r="B8" s="117"/>
      <c r="C8" s="89">
        <f>SUM(C9:C26)</f>
        <v>2230.31</v>
      </c>
      <c r="D8" s="89">
        <f>SUM(D9:D26)</f>
        <v>2230.31</v>
      </c>
      <c r="E8" s="89"/>
      <c r="F8" s="89"/>
      <c r="G8" s="89"/>
      <c r="H8" s="89"/>
      <c r="I8" s="89"/>
      <c r="J8" s="92"/>
    </row>
    <row r="9" spans="1:10" s="83" customFormat="1" ht="22.5" customHeight="1">
      <c r="A9" s="46">
        <v>2010301</v>
      </c>
      <c r="B9" s="47" t="s">
        <v>75</v>
      </c>
      <c r="C9" s="48">
        <f>245.62+352.27+7.69+243.74+0.53+0.41+0.89+0.66+5.36+2.68+126.4+4.24+0.39+136.32</f>
        <v>1127.1999999999998</v>
      </c>
      <c r="D9" s="48">
        <f>245.62+352.27+7.69+243.74+0.53+0.41+0.89+0.66+5.36+2.68+126.4+4.24+0.39+136.32</f>
        <v>1127.1999999999998</v>
      </c>
      <c r="E9" s="90"/>
      <c r="F9" s="90"/>
      <c r="G9" s="90"/>
      <c r="H9" s="90"/>
      <c r="I9" s="90"/>
      <c r="J9" s="92"/>
    </row>
    <row r="10" spans="1:10" s="83" customFormat="1" ht="22.5" customHeight="1">
      <c r="A10" s="46" t="s">
        <v>76</v>
      </c>
      <c r="B10" s="47" t="s">
        <v>77</v>
      </c>
      <c r="C10" s="48">
        <v>17.51</v>
      </c>
      <c r="D10" s="48">
        <v>17.51</v>
      </c>
      <c r="E10" s="90"/>
      <c r="F10" s="90"/>
      <c r="G10" s="90"/>
      <c r="H10" s="90"/>
      <c r="I10" s="90"/>
      <c r="J10" s="92"/>
    </row>
    <row r="11" spans="1:10" s="83" customFormat="1" ht="22.5" customHeight="1">
      <c r="A11" s="46" t="s">
        <v>78</v>
      </c>
      <c r="B11" s="49" t="s">
        <v>79</v>
      </c>
      <c r="C11" s="48">
        <v>45</v>
      </c>
      <c r="D11" s="48">
        <v>45</v>
      </c>
      <c r="E11" s="90"/>
      <c r="F11" s="90"/>
      <c r="G11" s="90"/>
      <c r="H11" s="90"/>
      <c r="I11" s="90"/>
      <c r="J11" s="92"/>
    </row>
    <row r="12" spans="1:10" s="83" customFormat="1" ht="22.5" customHeight="1">
      <c r="A12" s="46" t="s">
        <v>80</v>
      </c>
      <c r="B12" s="101" t="s">
        <v>81</v>
      </c>
      <c r="C12" s="48">
        <f>73.36</f>
        <v>73.36</v>
      </c>
      <c r="D12" s="48">
        <f>73.36</f>
        <v>73.36</v>
      </c>
      <c r="E12" s="90"/>
      <c r="F12" s="90"/>
      <c r="G12" s="90"/>
      <c r="H12" s="90"/>
      <c r="I12" s="90"/>
      <c r="J12" s="92"/>
    </row>
    <row r="13" spans="1:10" s="83" customFormat="1" ht="22.5" customHeight="1">
      <c r="A13" s="46" t="s">
        <v>82</v>
      </c>
      <c r="B13" s="101" t="s">
        <v>83</v>
      </c>
      <c r="C13" s="48">
        <f>128.05</f>
        <v>128.05</v>
      </c>
      <c r="D13" s="48">
        <f>128.05</f>
        <v>128.05</v>
      </c>
      <c r="E13" s="90"/>
      <c r="F13" s="90"/>
      <c r="G13" s="90"/>
      <c r="H13" s="90"/>
      <c r="I13" s="90"/>
      <c r="J13" s="92"/>
    </row>
    <row r="14" spans="1:10" s="83" customFormat="1" ht="22.5" customHeight="1">
      <c r="A14" s="46" t="s">
        <v>84</v>
      </c>
      <c r="B14" s="50" t="s">
        <v>184</v>
      </c>
      <c r="C14" s="48">
        <f>58.76+100.04</f>
        <v>158.8</v>
      </c>
      <c r="D14" s="48">
        <f>58.76+100.04</f>
        <v>158.8</v>
      </c>
      <c r="E14" s="90"/>
      <c r="F14" s="90"/>
      <c r="G14" s="90"/>
      <c r="H14" s="90"/>
      <c r="I14" s="90"/>
      <c r="J14" s="92"/>
    </row>
    <row r="15" spans="1:10" s="83" customFormat="1" ht="22.5" customHeight="1">
      <c r="A15" s="46" t="s">
        <v>85</v>
      </c>
      <c r="B15" s="102" t="s">
        <v>86</v>
      </c>
      <c r="C15" s="48">
        <v>0.99</v>
      </c>
      <c r="D15" s="48">
        <v>0.99</v>
      </c>
      <c r="E15" s="90"/>
      <c r="F15" s="90"/>
      <c r="G15" s="90"/>
      <c r="H15" s="90"/>
      <c r="I15" s="90"/>
      <c r="J15" s="92"/>
    </row>
    <row r="16" spans="1:10" s="83" customFormat="1" ht="22.5" customHeight="1">
      <c r="A16" s="46" t="s">
        <v>87</v>
      </c>
      <c r="B16" s="51" t="s">
        <v>88</v>
      </c>
      <c r="C16" s="48">
        <v>46.25</v>
      </c>
      <c r="D16" s="48">
        <v>46.25</v>
      </c>
      <c r="E16" s="90"/>
      <c r="F16" s="90"/>
      <c r="G16" s="90"/>
      <c r="H16" s="90"/>
      <c r="I16" s="90"/>
      <c r="J16" s="92"/>
    </row>
    <row r="17" spans="1:10" s="83" customFormat="1" ht="22.5" customHeight="1">
      <c r="A17" s="46" t="s">
        <v>89</v>
      </c>
      <c r="B17" s="102" t="s">
        <v>90</v>
      </c>
      <c r="C17" s="48">
        <v>8.22</v>
      </c>
      <c r="D17" s="48">
        <v>8.22</v>
      </c>
      <c r="E17" s="90"/>
      <c r="F17" s="90"/>
      <c r="G17" s="90"/>
      <c r="H17" s="90"/>
      <c r="I17" s="90"/>
      <c r="J17" s="92"/>
    </row>
    <row r="18" spans="1:10" s="83" customFormat="1" ht="22.5" customHeight="1">
      <c r="A18" s="46" t="s">
        <v>91</v>
      </c>
      <c r="B18" s="51" t="s">
        <v>92</v>
      </c>
      <c r="C18" s="48">
        <v>3</v>
      </c>
      <c r="D18" s="48">
        <v>3</v>
      </c>
      <c r="E18" s="90"/>
      <c r="F18" s="90"/>
      <c r="G18" s="90"/>
      <c r="H18" s="90"/>
      <c r="I18" s="90"/>
      <c r="J18" s="92"/>
    </row>
    <row r="19" spans="1:10" s="83" customFormat="1" ht="22.5" customHeight="1">
      <c r="A19" s="46" t="s">
        <v>93</v>
      </c>
      <c r="B19" s="51" t="s">
        <v>94</v>
      </c>
      <c r="C19" s="48">
        <v>0.09</v>
      </c>
      <c r="D19" s="48">
        <v>0.09</v>
      </c>
      <c r="E19" s="90"/>
      <c r="F19" s="90"/>
      <c r="G19" s="90"/>
      <c r="H19" s="90"/>
      <c r="I19" s="90"/>
      <c r="J19" s="92"/>
    </row>
    <row r="20" spans="1:10" s="83" customFormat="1" ht="22.5" customHeight="1">
      <c r="A20" s="46" t="s">
        <v>95</v>
      </c>
      <c r="B20" s="51" t="s">
        <v>96</v>
      </c>
      <c r="C20" s="48">
        <f>31.47+21</f>
        <v>52.47</v>
      </c>
      <c r="D20" s="48">
        <f>31.47+21</f>
        <v>52.47</v>
      </c>
      <c r="E20" s="90"/>
      <c r="F20" s="90"/>
      <c r="G20" s="90"/>
      <c r="H20" s="90"/>
      <c r="I20" s="90"/>
      <c r="J20" s="92"/>
    </row>
    <row r="21" spans="1:10" s="83" customFormat="1" ht="22.5" customHeight="1">
      <c r="A21" s="46" t="s">
        <v>97</v>
      </c>
      <c r="B21" s="51" t="s">
        <v>98</v>
      </c>
      <c r="C21" s="48">
        <f>53.6+18.9</f>
        <v>72.5</v>
      </c>
      <c r="D21" s="48">
        <f>53.6+18.9</f>
        <v>72.5</v>
      </c>
      <c r="E21" s="90"/>
      <c r="F21" s="90"/>
      <c r="G21" s="90"/>
      <c r="H21" s="90"/>
      <c r="I21" s="90"/>
      <c r="J21" s="92"/>
    </row>
    <row r="22" spans="1:10" s="83" customFormat="1" ht="22.5" customHeight="1">
      <c r="A22" s="53" t="s">
        <v>99</v>
      </c>
      <c r="B22" s="51" t="s">
        <v>100</v>
      </c>
      <c r="C22" s="48">
        <v>31.5</v>
      </c>
      <c r="D22" s="48">
        <v>31.5</v>
      </c>
      <c r="E22" s="90"/>
      <c r="F22" s="90"/>
      <c r="G22" s="90"/>
      <c r="H22" s="90"/>
      <c r="I22" s="90"/>
      <c r="J22" s="92"/>
    </row>
    <row r="23" spans="1:10" s="83" customFormat="1" ht="22.5" customHeight="1">
      <c r="A23" s="53" t="s">
        <v>101</v>
      </c>
      <c r="B23" s="51" t="s">
        <v>102</v>
      </c>
      <c r="C23" s="48">
        <v>50</v>
      </c>
      <c r="D23" s="48">
        <v>50</v>
      </c>
      <c r="E23" s="90"/>
      <c r="F23" s="90"/>
      <c r="G23" s="90"/>
      <c r="H23" s="90"/>
      <c r="I23" s="90"/>
      <c r="J23" s="92"/>
    </row>
    <row r="24" spans="1:10" s="83" customFormat="1" ht="22.5" customHeight="1">
      <c r="A24" s="53" t="s">
        <v>103</v>
      </c>
      <c r="B24" s="51" t="s">
        <v>104</v>
      </c>
      <c r="C24" s="48">
        <v>9.45</v>
      </c>
      <c r="D24" s="48">
        <v>9.45</v>
      </c>
      <c r="E24" s="90"/>
      <c r="F24" s="90"/>
      <c r="G24" s="90"/>
      <c r="H24" s="90"/>
      <c r="I24" s="90"/>
      <c r="J24" s="92"/>
    </row>
    <row r="25" spans="1:10" s="83" customFormat="1" ht="22.5" customHeight="1">
      <c r="A25" s="53" t="s">
        <v>105</v>
      </c>
      <c r="B25" s="51" t="s">
        <v>106</v>
      </c>
      <c r="C25" s="48">
        <f>219.77+118.1</f>
        <v>337.87</v>
      </c>
      <c r="D25" s="48">
        <f>219.77+118.1</f>
        <v>337.87</v>
      </c>
      <c r="E25" s="90"/>
      <c r="F25" s="90"/>
      <c r="G25" s="90"/>
      <c r="H25" s="90"/>
      <c r="I25" s="90"/>
      <c r="J25" s="92"/>
    </row>
    <row r="26" spans="1:10" s="83" customFormat="1" ht="22.5" customHeight="1">
      <c r="A26" s="54">
        <v>2210201</v>
      </c>
      <c r="B26" s="51" t="s">
        <v>107</v>
      </c>
      <c r="C26" s="48">
        <v>68.05</v>
      </c>
      <c r="D26" s="48">
        <v>68.05</v>
      </c>
      <c r="E26" s="90"/>
      <c r="F26" s="90"/>
      <c r="G26" s="90"/>
      <c r="H26" s="90"/>
      <c r="I26" s="90"/>
      <c r="J26" s="92"/>
    </row>
    <row r="27" ht="15.75">
      <c r="A27" s="94"/>
    </row>
    <row r="28" ht="15.75">
      <c r="A28" s="94"/>
    </row>
  </sheetData>
  <sheetProtection/>
  <mergeCells count="12">
    <mergeCell ref="A8:B8"/>
    <mergeCell ref="A6:A7"/>
    <mergeCell ref="B6:B7"/>
    <mergeCell ref="C5:C7"/>
    <mergeCell ref="D5:D7"/>
    <mergeCell ref="E5:E7"/>
    <mergeCell ref="F5:F7"/>
    <mergeCell ref="G5:G7"/>
    <mergeCell ref="H5:H7"/>
    <mergeCell ref="I5:I7"/>
    <mergeCell ref="A2:I2"/>
    <mergeCell ref="A5:B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10.875" style="85" customWidth="1"/>
    <col min="2" max="2" width="31.75390625" style="85" customWidth="1"/>
    <col min="3" max="3" width="14.375" style="85" customWidth="1"/>
    <col min="4" max="8" width="14.625" style="85" customWidth="1"/>
    <col min="9" max="9" width="9.00390625" style="85" customWidth="1"/>
    <col min="10" max="10" width="12.625" style="85" customWidth="1"/>
    <col min="11" max="16384" width="9.00390625" style="85" customWidth="1"/>
  </cols>
  <sheetData>
    <row r="1" spans="1:7" s="1" customFormat="1" ht="23.25" customHeight="1">
      <c r="A1" s="6" t="s">
        <v>108</v>
      </c>
      <c r="F1" s="7"/>
      <c r="G1" s="7"/>
    </row>
    <row r="2" spans="1:8" s="82" customFormat="1" ht="23.25">
      <c r="A2" s="113" t="s">
        <v>6</v>
      </c>
      <c r="B2" s="114"/>
      <c r="C2" s="114"/>
      <c r="D2" s="114"/>
      <c r="E2" s="114"/>
      <c r="F2" s="114"/>
      <c r="G2" s="114"/>
      <c r="H2" s="114"/>
    </row>
    <row r="3" spans="1:8" ht="15.75" hidden="1">
      <c r="A3" s="86"/>
      <c r="B3" s="86"/>
      <c r="C3" s="86"/>
      <c r="D3" s="86"/>
      <c r="E3" s="86"/>
      <c r="F3" s="86"/>
      <c r="G3" s="86"/>
      <c r="H3" s="8" t="s">
        <v>109</v>
      </c>
    </row>
    <row r="4" spans="1:8" s="83" customFormat="1" ht="15">
      <c r="A4" s="9"/>
      <c r="B4" s="87"/>
      <c r="C4" s="87"/>
      <c r="D4" s="87"/>
      <c r="E4" s="88"/>
      <c r="F4" s="87"/>
      <c r="G4" s="87"/>
      <c r="H4" s="11" t="s">
        <v>21</v>
      </c>
    </row>
    <row r="5" spans="1:9" s="84" customFormat="1" ht="22.5" customHeight="1">
      <c r="A5" s="115" t="s">
        <v>64</v>
      </c>
      <c r="B5" s="112"/>
      <c r="C5" s="111" t="s">
        <v>110</v>
      </c>
      <c r="D5" s="111" t="s">
        <v>111</v>
      </c>
      <c r="E5" s="111" t="s">
        <v>112</v>
      </c>
      <c r="F5" s="111" t="s">
        <v>113</v>
      </c>
      <c r="G5" s="112" t="s">
        <v>114</v>
      </c>
      <c r="H5" s="111" t="s">
        <v>115</v>
      </c>
      <c r="I5" s="91"/>
    </row>
    <row r="6" spans="1:9" s="84" customFormat="1" ht="22.5" customHeight="1">
      <c r="A6" s="112" t="s">
        <v>72</v>
      </c>
      <c r="B6" s="111" t="s">
        <v>73</v>
      </c>
      <c r="C6" s="112"/>
      <c r="D6" s="112"/>
      <c r="E6" s="112"/>
      <c r="F6" s="112"/>
      <c r="G6" s="112"/>
      <c r="H6" s="112"/>
      <c r="I6" s="91"/>
    </row>
    <row r="7" spans="1:9" s="84" customFormat="1" ht="22.5" customHeight="1">
      <c r="A7" s="112"/>
      <c r="B7" s="112"/>
      <c r="C7" s="112"/>
      <c r="D7" s="112"/>
      <c r="E7" s="112"/>
      <c r="F7" s="112"/>
      <c r="G7" s="112"/>
      <c r="H7" s="112"/>
      <c r="I7" s="91"/>
    </row>
    <row r="8" spans="1:9" s="83" customFormat="1" ht="22.5" customHeight="1">
      <c r="A8" s="116" t="s">
        <v>116</v>
      </c>
      <c r="B8" s="117"/>
      <c r="C8" s="89">
        <f>SUM(C9:C26)</f>
        <v>2230.31</v>
      </c>
      <c r="D8" s="89">
        <f>SUM(D9:D26)</f>
        <v>1900.1999999999996</v>
      </c>
      <c r="E8" s="89">
        <f>SUM(E9:E26)</f>
        <v>330.11</v>
      </c>
      <c r="F8" s="90"/>
      <c r="G8" s="90"/>
      <c r="H8" s="90"/>
      <c r="I8" s="92"/>
    </row>
    <row r="9" spans="1:9" s="83" customFormat="1" ht="21.75" customHeight="1">
      <c r="A9" s="46">
        <v>2010301</v>
      </c>
      <c r="B9" s="47" t="s">
        <v>75</v>
      </c>
      <c r="C9" s="48">
        <f>245.62+352.27+7.69+243.74+0.53+0.41+0.89+0.66+5.36+2.68+126.4+4.24+0.39+136.32</f>
        <v>1127.1999999999998</v>
      </c>
      <c r="D9" s="48">
        <f>245.62+352.27+7.69+243.74+0.53+0.41+0.89+0.66+5.36+2.68+126.4+4.24+0.39+136.32</f>
        <v>1127.1999999999998</v>
      </c>
      <c r="E9" s="48"/>
      <c r="F9" s="90"/>
      <c r="G9" s="90"/>
      <c r="H9" s="90"/>
      <c r="I9" s="92"/>
    </row>
    <row r="10" spans="1:9" s="83" customFormat="1" ht="21.75" customHeight="1">
      <c r="A10" s="46" t="s">
        <v>76</v>
      </c>
      <c r="B10" s="47" t="s">
        <v>77</v>
      </c>
      <c r="C10" s="48">
        <v>17.51</v>
      </c>
      <c r="D10" s="48"/>
      <c r="E10" s="48">
        <v>17.51</v>
      </c>
      <c r="F10" s="90"/>
      <c r="G10" s="90"/>
      <c r="H10" s="90"/>
      <c r="I10" s="92"/>
    </row>
    <row r="11" spans="1:9" s="83" customFormat="1" ht="21.75" customHeight="1">
      <c r="A11" s="46" t="s">
        <v>78</v>
      </c>
      <c r="B11" s="50" t="s">
        <v>79</v>
      </c>
      <c r="C11" s="48">
        <v>45</v>
      </c>
      <c r="D11" s="48"/>
      <c r="E11" s="48">
        <v>45</v>
      </c>
      <c r="F11" s="90"/>
      <c r="G11" s="90"/>
      <c r="H11" s="90"/>
      <c r="I11" s="92"/>
    </row>
    <row r="12" spans="1:9" s="83" customFormat="1" ht="21.75" customHeight="1">
      <c r="A12" s="46" t="s">
        <v>80</v>
      </c>
      <c r="B12" s="101" t="s">
        <v>81</v>
      </c>
      <c r="C12" s="48">
        <f>73.36</f>
        <v>73.36</v>
      </c>
      <c r="D12" s="48">
        <f>73.36</f>
        <v>73.36</v>
      </c>
      <c r="E12" s="48"/>
      <c r="F12" s="90"/>
      <c r="G12" s="90"/>
      <c r="H12" s="90"/>
      <c r="I12" s="92"/>
    </row>
    <row r="13" spans="1:9" s="83" customFormat="1" ht="21.75" customHeight="1">
      <c r="A13" s="46" t="s">
        <v>82</v>
      </c>
      <c r="B13" s="101" t="s">
        <v>83</v>
      </c>
      <c r="C13" s="48">
        <f>128.05</f>
        <v>128.05</v>
      </c>
      <c r="D13" s="48">
        <f>128.05</f>
        <v>128.05</v>
      </c>
      <c r="E13" s="48"/>
      <c r="F13" s="90"/>
      <c r="G13" s="90"/>
      <c r="H13" s="90"/>
      <c r="I13" s="92"/>
    </row>
    <row r="14" spans="1:9" s="83" customFormat="1" ht="21.75" customHeight="1">
      <c r="A14" s="46" t="s">
        <v>84</v>
      </c>
      <c r="B14" s="50" t="s">
        <v>184</v>
      </c>
      <c r="C14" s="48">
        <f>58.76+100.04</f>
        <v>158.8</v>
      </c>
      <c r="D14" s="48">
        <f>58.76+100.04</f>
        <v>158.8</v>
      </c>
      <c r="E14" s="48"/>
      <c r="F14" s="90"/>
      <c r="G14" s="90"/>
      <c r="H14" s="90"/>
      <c r="I14" s="92"/>
    </row>
    <row r="15" spans="1:9" s="83" customFormat="1" ht="21.75" customHeight="1">
      <c r="A15" s="46" t="s">
        <v>85</v>
      </c>
      <c r="B15" s="102" t="s">
        <v>86</v>
      </c>
      <c r="C15" s="48">
        <v>0.99</v>
      </c>
      <c r="D15" s="48"/>
      <c r="E15" s="48">
        <v>0.99</v>
      </c>
      <c r="F15" s="90"/>
      <c r="G15" s="90"/>
      <c r="H15" s="90"/>
      <c r="I15" s="92"/>
    </row>
    <row r="16" spans="1:9" s="83" customFormat="1" ht="21.75" customHeight="1">
      <c r="A16" s="46" t="s">
        <v>87</v>
      </c>
      <c r="B16" s="51" t="s">
        <v>88</v>
      </c>
      <c r="C16" s="48">
        <v>46.25</v>
      </c>
      <c r="D16" s="48"/>
      <c r="E16" s="48">
        <v>46.25</v>
      </c>
      <c r="F16" s="90"/>
      <c r="G16" s="90"/>
      <c r="H16" s="90"/>
      <c r="I16" s="92"/>
    </row>
    <row r="17" spans="1:9" s="83" customFormat="1" ht="21.75" customHeight="1">
      <c r="A17" s="46" t="s">
        <v>89</v>
      </c>
      <c r="B17" s="102" t="s">
        <v>90</v>
      </c>
      <c r="C17" s="48">
        <v>8.22</v>
      </c>
      <c r="D17" s="48"/>
      <c r="E17" s="48">
        <v>8.22</v>
      </c>
      <c r="F17" s="90"/>
      <c r="G17" s="90"/>
      <c r="H17" s="90"/>
      <c r="I17" s="92"/>
    </row>
    <row r="18" spans="1:9" s="83" customFormat="1" ht="21.75" customHeight="1">
      <c r="A18" s="46" t="s">
        <v>91</v>
      </c>
      <c r="B18" s="51" t="s">
        <v>92</v>
      </c>
      <c r="C18" s="48">
        <v>3</v>
      </c>
      <c r="D18" s="48"/>
      <c r="E18" s="48">
        <v>3</v>
      </c>
      <c r="F18" s="90"/>
      <c r="G18" s="90"/>
      <c r="H18" s="90"/>
      <c r="I18" s="92"/>
    </row>
    <row r="19" spans="1:8" ht="21.75" customHeight="1">
      <c r="A19" s="46" t="s">
        <v>93</v>
      </c>
      <c r="B19" s="51" t="s">
        <v>94</v>
      </c>
      <c r="C19" s="48">
        <v>0.09</v>
      </c>
      <c r="D19" s="48"/>
      <c r="E19" s="52">
        <v>0.09</v>
      </c>
      <c r="F19" s="52"/>
      <c r="G19" s="52"/>
      <c r="H19" s="52"/>
    </row>
    <row r="20" spans="1:8" ht="21.75" customHeight="1">
      <c r="A20" s="46" t="s">
        <v>95</v>
      </c>
      <c r="B20" s="51" t="s">
        <v>96</v>
      </c>
      <c r="C20" s="48">
        <f>31.47+21</f>
        <v>52.47</v>
      </c>
      <c r="D20" s="48">
        <f>31.47+21</f>
        <v>52.47</v>
      </c>
      <c r="E20" s="52"/>
      <c r="F20" s="52"/>
      <c r="G20" s="52"/>
      <c r="H20" s="52"/>
    </row>
    <row r="21" spans="1:8" ht="21.75" customHeight="1">
      <c r="A21" s="46" t="s">
        <v>97</v>
      </c>
      <c r="B21" s="51" t="s">
        <v>98</v>
      </c>
      <c r="C21" s="48">
        <f>53.6+18.9</f>
        <v>72.5</v>
      </c>
      <c r="D21" s="48">
        <f>53.6+18.9</f>
        <v>72.5</v>
      </c>
      <c r="E21" s="52"/>
      <c r="F21" s="52"/>
      <c r="G21" s="52"/>
      <c r="H21" s="52"/>
    </row>
    <row r="22" spans="1:8" ht="21.75" customHeight="1">
      <c r="A22" s="53" t="s">
        <v>99</v>
      </c>
      <c r="B22" s="51" t="s">
        <v>100</v>
      </c>
      <c r="C22" s="48">
        <v>31.5</v>
      </c>
      <c r="D22" s="48"/>
      <c r="E22" s="52">
        <v>31.5</v>
      </c>
      <c r="F22" s="52"/>
      <c r="G22" s="52"/>
      <c r="H22" s="52"/>
    </row>
    <row r="23" spans="1:8" ht="21.75" customHeight="1">
      <c r="A23" s="53" t="s">
        <v>101</v>
      </c>
      <c r="B23" s="51" t="s">
        <v>102</v>
      </c>
      <c r="C23" s="48">
        <v>50</v>
      </c>
      <c r="D23" s="48"/>
      <c r="E23" s="52">
        <v>50</v>
      </c>
      <c r="F23" s="52"/>
      <c r="G23" s="52"/>
      <c r="H23" s="52"/>
    </row>
    <row r="24" spans="1:8" ht="21.75" customHeight="1">
      <c r="A24" s="53" t="s">
        <v>103</v>
      </c>
      <c r="B24" s="51" t="s">
        <v>104</v>
      </c>
      <c r="C24" s="48">
        <v>9.45</v>
      </c>
      <c r="D24" s="48"/>
      <c r="E24" s="52">
        <v>9.45</v>
      </c>
      <c r="F24" s="52"/>
      <c r="G24" s="52"/>
      <c r="H24" s="52"/>
    </row>
    <row r="25" spans="1:8" ht="21.75" customHeight="1">
      <c r="A25" s="53" t="s">
        <v>105</v>
      </c>
      <c r="B25" s="51" t="s">
        <v>106</v>
      </c>
      <c r="C25" s="48">
        <f>219.77+118.1</f>
        <v>337.87</v>
      </c>
      <c r="D25" s="48">
        <f>219.77</f>
        <v>219.77</v>
      </c>
      <c r="E25" s="52">
        <v>118.1</v>
      </c>
      <c r="F25" s="52"/>
      <c r="G25" s="52"/>
      <c r="H25" s="52"/>
    </row>
    <row r="26" spans="1:8" ht="21.75" customHeight="1">
      <c r="A26" s="54">
        <v>2210201</v>
      </c>
      <c r="B26" s="51" t="s">
        <v>107</v>
      </c>
      <c r="C26" s="48">
        <v>68.05</v>
      </c>
      <c r="D26" s="48">
        <v>68.05</v>
      </c>
      <c r="E26" s="52"/>
      <c r="F26" s="52"/>
      <c r="G26" s="52"/>
      <c r="H26" s="52"/>
    </row>
  </sheetData>
  <sheetProtection/>
  <mergeCells count="11">
    <mergeCell ref="F5:F7"/>
    <mergeCell ref="G5:G7"/>
    <mergeCell ref="H5:H7"/>
    <mergeCell ref="A2:H2"/>
    <mergeCell ref="A5:B5"/>
    <mergeCell ref="A8:B8"/>
    <mergeCell ref="A6:A7"/>
    <mergeCell ref="B6:B7"/>
    <mergeCell ref="C5:C7"/>
    <mergeCell ref="D5:D7"/>
    <mergeCell ref="E5:E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H13" sqref="H13"/>
    </sheetView>
  </sheetViews>
  <sheetFormatPr defaultColWidth="9.00390625" defaultRowHeight="14.25"/>
  <cols>
    <col min="1" max="1" width="31.125" style="58" customWidth="1"/>
    <col min="2" max="2" width="15.625" style="58" customWidth="1"/>
    <col min="3" max="3" width="35.75390625" style="58" customWidth="1"/>
    <col min="4" max="4" width="15.625" style="58" customWidth="1"/>
    <col min="5" max="6" width="13.875" style="58" customWidth="1"/>
    <col min="7" max="7" width="15.625" style="58" customWidth="1"/>
    <col min="8" max="9" width="9.00390625" style="59" customWidth="1"/>
    <col min="10" max="16384" width="9.00390625" style="58" customWidth="1"/>
  </cols>
  <sheetData>
    <row r="1" spans="1:7" s="1" customFormat="1" ht="18" customHeight="1">
      <c r="A1" s="60" t="s">
        <v>117</v>
      </c>
      <c r="B1" s="61"/>
      <c r="C1" s="61"/>
      <c r="D1" s="61"/>
      <c r="E1" s="62"/>
      <c r="F1" s="62"/>
      <c r="G1" s="62"/>
    </row>
    <row r="2" spans="1:9" s="55" customFormat="1" ht="18" customHeight="1">
      <c r="A2" s="105" t="s">
        <v>8</v>
      </c>
      <c r="B2" s="106"/>
      <c r="C2" s="106"/>
      <c r="D2" s="106"/>
      <c r="E2" s="106"/>
      <c r="F2" s="106"/>
      <c r="G2" s="106"/>
      <c r="H2" s="63"/>
      <c r="I2" s="63"/>
    </row>
    <row r="3" spans="1:7" ht="9.75" customHeight="1" hidden="1">
      <c r="A3" s="64"/>
      <c r="B3" s="64"/>
      <c r="C3" s="64"/>
      <c r="D3" s="64"/>
      <c r="E3" s="64"/>
      <c r="F3" s="64"/>
      <c r="G3" s="8" t="s">
        <v>118</v>
      </c>
    </row>
    <row r="4" spans="1:7" ht="15" customHeight="1">
      <c r="A4" s="9"/>
      <c r="B4" s="61"/>
      <c r="C4" s="61"/>
      <c r="D4" s="61"/>
      <c r="E4" s="61"/>
      <c r="F4" s="61"/>
      <c r="G4" s="11" t="s">
        <v>21</v>
      </c>
    </row>
    <row r="5" spans="1:9" s="56" customFormat="1" ht="14.25" customHeight="1">
      <c r="A5" s="107" t="s">
        <v>22</v>
      </c>
      <c r="B5" s="108"/>
      <c r="C5" s="107" t="s">
        <v>23</v>
      </c>
      <c r="D5" s="108"/>
      <c r="E5" s="108"/>
      <c r="F5" s="108"/>
      <c r="G5" s="108"/>
      <c r="H5" s="66"/>
      <c r="I5" s="66"/>
    </row>
    <row r="6" spans="1:9" s="57" customFormat="1" ht="31.5" customHeight="1">
      <c r="A6" s="98" t="s">
        <v>24</v>
      </c>
      <c r="B6" s="65" t="s">
        <v>119</v>
      </c>
      <c r="C6" s="98" t="s">
        <v>24</v>
      </c>
      <c r="D6" s="65" t="s">
        <v>120</v>
      </c>
      <c r="E6" s="67" t="s">
        <v>121</v>
      </c>
      <c r="F6" s="67" t="s">
        <v>122</v>
      </c>
      <c r="G6" s="68" t="s">
        <v>123</v>
      </c>
      <c r="H6" s="69"/>
      <c r="I6" s="69"/>
    </row>
    <row r="7" spans="1:9" s="1" customFormat="1" ht="14.25" customHeight="1">
      <c r="A7" s="99" t="s">
        <v>124</v>
      </c>
      <c r="B7" s="71">
        <v>2180.31</v>
      </c>
      <c r="C7" s="99" t="s">
        <v>125</v>
      </c>
      <c r="D7" s="72">
        <f>SUM(E7:G7)</f>
        <v>1189.71</v>
      </c>
      <c r="E7" s="73">
        <v>1189.71</v>
      </c>
      <c r="F7" s="73"/>
      <c r="G7" s="74"/>
      <c r="H7" s="7"/>
      <c r="I7" s="7"/>
    </row>
    <row r="8" spans="1:9" s="1" customFormat="1" ht="14.25" customHeight="1">
      <c r="A8" s="70" t="s">
        <v>126</v>
      </c>
      <c r="B8" s="71">
        <v>50</v>
      </c>
      <c r="C8" s="99" t="s">
        <v>29</v>
      </c>
      <c r="D8" s="72">
        <f aca="true" t="shared" si="0" ref="D8:D28">SUM(E8:G8)</f>
        <v>0</v>
      </c>
      <c r="E8" s="73"/>
      <c r="F8" s="73"/>
      <c r="G8" s="74"/>
      <c r="H8" s="7"/>
      <c r="I8" s="7"/>
    </row>
    <row r="9" spans="1:9" s="1" customFormat="1" ht="14.25" customHeight="1">
      <c r="A9" s="75" t="s">
        <v>127</v>
      </c>
      <c r="B9" s="74"/>
      <c r="C9" s="99" t="s">
        <v>31</v>
      </c>
      <c r="D9" s="72">
        <f t="shared" si="0"/>
        <v>0</v>
      </c>
      <c r="E9" s="73"/>
      <c r="F9" s="73"/>
      <c r="G9" s="74"/>
      <c r="H9" s="7"/>
      <c r="I9" s="7"/>
    </row>
    <row r="10" spans="1:9" s="1" customFormat="1" ht="14.25" customHeight="1">
      <c r="A10" s="70"/>
      <c r="B10" s="74"/>
      <c r="C10" s="99" t="s">
        <v>33</v>
      </c>
      <c r="D10" s="72">
        <f t="shared" si="0"/>
        <v>0</v>
      </c>
      <c r="E10" s="73"/>
      <c r="F10" s="73"/>
      <c r="G10" s="74"/>
      <c r="H10" s="7"/>
      <c r="I10" s="7"/>
    </row>
    <row r="11" spans="1:9" s="1" customFormat="1" ht="14.25" customHeight="1">
      <c r="A11" s="70"/>
      <c r="B11" s="74"/>
      <c r="C11" s="99" t="s">
        <v>35</v>
      </c>
      <c r="D11" s="72">
        <f t="shared" si="0"/>
        <v>0</v>
      </c>
      <c r="E11" s="73"/>
      <c r="F11" s="73"/>
      <c r="G11" s="74"/>
      <c r="H11" s="7"/>
      <c r="I11" s="7"/>
    </row>
    <row r="12" spans="1:9" s="1" customFormat="1" ht="14.25" customHeight="1">
      <c r="A12" s="70"/>
      <c r="B12" s="74"/>
      <c r="C12" s="99" t="s">
        <v>37</v>
      </c>
      <c r="D12" s="72">
        <f t="shared" si="0"/>
        <v>0</v>
      </c>
      <c r="E12" s="73"/>
      <c r="F12" s="73"/>
      <c r="G12" s="74"/>
      <c r="H12" s="7"/>
      <c r="I12" s="7"/>
    </row>
    <row r="13" spans="1:9" s="1" customFormat="1" ht="14.25" customHeight="1">
      <c r="A13" s="70"/>
      <c r="B13" s="74"/>
      <c r="C13" s="99" t="s">
        <v>38</v>
      </c>
      <c r="D13" s="72">
        <f t="shared" si="0"/>
        <v>0</v>
      </c>
      <c r="E13" s="73"/>
      <c r="F13" s="73"/>
      <c r="G13" s="74"/>
      <c r="H13" s="7"/>
      <c r="I13" s="7"/>
    </row>
    <row r="14" spans="1:9" s="1" customFormat="1" ht="14.25" customHeight="1">
      <c r="A14" s="70"/>
      <c r="B14" s="74"/>
      <c r="C14" s="99" t="s">
        <v>39</v>
      </c>
      <c r="D14" s="72">
        <f t="shared" si="0"/>
        <v>418.76</v>
      </c>
      <c r="E14" s="71">
        <v>418.76</v>
      </c>
      <c r="F14" s="73"/>
      <c r="G14" s="74"/>
      <c r="H14" s="7"/>
      <c r="I14" s="7"/>
    </row>
    <row r="15" spans="1:9" s="1" customFormat="1" ht="14.25" customHeight="1">
      <c r="A15" s="70"/>
      <c r="B15" s="74"/>
      <c r="C15" s="99" t="s">
        <v>40</v>
      </c>
      <c r="D15" s="72">
        <f t="shared" si="0"/>
        <v>156.47</v>
      </c>
      <c r="E15" s="76">
        <v>156.47</v>
      </c>
      <c r="F15" s="73"/>
      <c r="G15" s="77"/>
      <c r="H15" s="7"/>
      <c r="I15" s="7"/>
    </row>
    <row r="16" spans="1:9" s="1" customFormat="1" ht="14.25" customHeight="1">
      <c r="A16" s="70"/>
      <c r="B16" s="74"/>
      <c r="C16" s="99" t="s">
        <v>41</v>
      </c>
      <c r="D16" s="72">
        <f t="shared" si="0"/>
        <v>0</v>
      </c>
      <c r="E16" s="73"/>
      <c r="F16" s="73"/>
      <c r="G16" s="74"/>
      <c r="H16" s="7"/>
      <c r="I16" s="7"/>
    </row>
    <row r="17" spans="1:9" s="1" customFormat="1" ht="14.25" customHeight="1">
      <c r="A17" s="70"/>
      <c r="B17" s="78"/>
      <c r="C17" s="99" t="s">
        <v>42</v>
      </c>
      <c r="D17" s="72">
        <f t="shared" si="0"/>
        <v>50</v>
      </c>
      <c r="E17" s="73"/>
      <c r="F17" s="73">
        <v>50</v>
      </c>
      <c r="G17" s="74"/>
      <c r="H17" s="7"/>
      <c r="I17" s="7"/>
    </row>
    <row r="18" spans="1:9" s="1" customFormat="1" ht="14.25" customHeight="1">
      <c r="A18" s="70"/>
      <c r="B18" s="74"/>
      <c r="C18" s="99" t="s">
        <v>43</v>
      </c>
      <c r="D18" s="72">
        <f t="shared" si="0"/>
        <v>347.32</v>
      </c>
      <c r="E18" s="73">
        <v>347.32</v>
      </c>
      <c r="F18" s="73"/>
      <c r="G18" s="74"/>
      <c r="H18" s="7"/>
      <c r="I18" s="7"/>
    </row>
    <row r="19" spans="1:9" s="1" customFormat="1" ht="14.25" customHeight="1">
      <c r="A19" s="70"/>
      <c r="B19" s="74"/>
      <c r="C19" s="99" t="s">
        <v>44</v>
      </c>
      <c r="D19" s="72">
        <f t="shared" si="0"/>
        <v>0</v>
      </c>
      <c r="E19" s="73"/>
      <c r="F19" s="73"/>
      <c r="G19" s="74"/>
      <c r="H19" s="7"/>
      <c r="I19" s="7"/>
    </row>
    <row r="20" spans="1:9" s="1" customFormat="1" ht="14.25" customHeight="1">
      <c r="A20" s="70"/>
      <c r="B20" s="74"/>
      <c r="C20" s="99" t="s">
        <v>45</v>
      </c>
      <c r="D20" s="72">
        <f t="shared" si="0"/>
        <v>0</v>
      </c>
      <c r="E20" s="73"/>
      <c r="F20" s="73"/>
      <c r="G20" s="74"/>
      <c r="H20" s="7"/>
      <c r="I20" s="7"/>
    </row>
    <row r="21" spans="1:9" s="1" customFormat="1" ht="14.25" customHeight="1">
      <c r="A21" s="70"/>
      <c r="B21" s="74"/>
      <c r="C21" s="99" t="s">
        <v>46</v>
      </c>
      <c r="D21" s="72">
        <f t="shared" si="0"/>
        <v>0</v>
      </c>
      <c r="E21" s="73"/>
      <c r="F21" s="73"/>
      <c r="G21" s="74"/>
      <c r="H21" s="7"/>
      <c r="I21" s="7"/>
    </row>
    <row r="22" spans="1:9" s="1" customFormat="1" ht="14.25" customHeight="1">
      <c r="A22" s="70"/>
      <c r="B22" s="74"/>
      <c r="C22" s="99" t="s">
        <v>47</v>
      </c>
      <c r="D22" s="72">
        <f t="shared" si="0"/>
        <v>0</v>
      </c>
      <c r="E22" s="73"/>
      <c r="F22" s="73"/>
      <c r="G22" s="74"/>
      <c r="H22" s="7"/>
      <c r="I22" s="7"/>
    </row>
    <row r="23" spans="1:9" s="1" customFormat="1" ht="14.25" customHeight="1">
      <c r="A23" s="70"/>
      <c r="B23" s="70"/>
      <c r="C23" s="99" t="s">
        <v>48</v>
      </c>
      <c r="D23" s="72">
        <f t="shared" si="0"/>
        <v>0</v>
      </c>
      <c r="E23" s="73"/>
      <c r="F23" s="73"/>
      <c r="G23" s="77"/>
      <c r="H23" s="7"/>
      <c r="I23" s="7"/>
    </row>
    <row r="24" spans="1:9" s="1" customFormat="1" ht="14.25" customHeight="1">
      <c r="A24" s="70"/>
      <c r="B24" s="70"/>
      <c r="C24" s="99" t="s">
        <v>49</v>
      </c>
      <c r="D24" s="72">
        <f t="shared" si="0"/>
        <v>0</v>
      </c>
      <c r="E24" s="73"/>
      <c r="F24" s="73"/>
      <c r="G24" s="77"/>
      <c r="H24" s="7"/>
      <c r="I24" s="7"/>
    </row>
    <row r="25" spans="1:9" s="1" customFormat="1" ht="14.25" customHeight="1">
      <c r="A25" s="70"/>
      <c r="B25" s="70"/>
      <c r="C25" s="99" t="s">
        <v>50</v>
      </c>
      <c r="D25" s="72">
        <f t="shared" si="0"/>
        <v>68.05</v>
      </c>
      <c r="E25" s="73">
        <v>68.05</v>
      </c>
      <c r="F25" s="73"/>
      <c r="G25" s="77"/>
      <c r="H25" s="7"/>
      <c r="I25" s="7"/>
    </row>
    <row r="26" spans="1:9" s="1" customFormat="1" ht="14.25" customHeight="1">
      <c r="A26" s="70"/>
      <c r="B26" s="70"/>
      <c r="C26" s="99" t="s">
        <v>51</v>
      </c>
      <c r="D26" s="72">
        <f t="shared" si="0"/>
        <v>0</v>
      </c>
      <c r="E26" s="73"/>
      <c r="F26" s="73"/>
      <c r="G26" s="77"/>
      <c r="H26" s="7"/>
      <c r="I26" s="7"/>
    </row>
    <row r="27" spans="1:9" s="1" customFormat="1" ht="14.25" customHeight="1">
      <c r="A27" s="70"/>
      <c r="B27" s="70"/>
      <c r="C27" s="99" t="s">
        <v>52</v>
      </c>
      <c r="D27" s="72">
        <f t="shared" si="0"/>
        <v>0</v>
      </c>
      <c r="E27" s="73"/>
      <c r="F27" s="73"/>
      <c r="G27" s="77"/>
      <c r="H27" s="7"/>
      <c r="I27" s="7"/>
    </row>
    <row r="28" spans="1:9" s="1" customFormat="1" ht="14.25" customHeight="1">
      <c r="A28" s="70"/>
      <c r="B28" s="70"/>
      <c r="C28" s="99" t="s">
        <v>53</v>
      </c>
      <c r="D28" s="72">
        <f t="shared" si="0"/>
        <v>0</v>
      </c>
      <c r="E28" s="73"/>
      <c r="F28" s="73"/>
      <c r="G28" s="77"/>
      <c r="H28" s="7"/>
      <c r="I28" s="7"/>
    </row>
    <row r="29" spans="1:9" s="1" customFormat="1" ht="14.25" customHeight="1">
      <c r="A29" s="98" t="s">
        <v>54</v>
      </c>
      <c r="B29" s="65">
        <f>SUM(B7:B9)</f>
        <v>2230.31</v>
      </c>
      <c r="C29" s="98" t="s">
        <v>55</v>
      </c>
      <c r="D29" s="65">
        <f>SUM(D7:D28)</f>
        <v>2230.3100000000004</v>
      </c>
      <c r="E29" s="65">
        <f>SUM(E7:E28)</f>
        <v>2180.3100000000004</v>
      </c>
      <c r="F29" s="65">
        <f>SUM(F7:F28)</f>
        <v>50</v>
      </c>
      <c r="G29" s="77"/>
      <c r="H29" s="7"/>
      <c r="I29" s="7"/>
    </row>
    <row r="30" spans="1:9" s="1" customFormat="1" ht="14.25" customHeight="1">
      <c r="A30" s="79" t="s">
        <v>128</v>
      </c>
      <c r="B30" s="65"/>
      <c r="C30" s="77" t="s">
        <v>129</v>
      </c>
      <c r="D30" s="72"/>
      <c r="E30" s="80"/>
      <c r="F30" s="80"/>
      <c r="G30" s="77"/>
      <c r="H30" s="7"/>
      <c r="I30" s="7"/>
    </row>
    <row r="31" spans="1:9" s="1" customFormat="1" ht="14.25" customHeight="1">
      <c r="A31" s="98" t="s">
        <v>60</v>
      </c>
      <c r="B31" s="65">
        <f>B29+B30</f>
        <v>2230.31</v>
      </c>
      <c r="C31" s="98" t="s">
        <v>60</v>
      </c>
      <c r="D31" s="65">
        <f>D29+D30</f>
        <v>2230.3100000000004</v>
      </c>
      <c r="E31" s="65">
        <f>E29+E30</f>
        <v>2180.3100000000004</v>
      </c>
      <c r="F31" s="65">
        <f>F29+F30</f>
        <v>50</v>
      </c>
      <c r="G31" s="81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12.375" style="5" customWidth="1"/>
    <col min="2" max="2" width="31.75390625" style="5" customWidth="1"/>
    <col min="3" max="5" width="25.625" style="5" customWidth="1"/>
    <col min="6" max="16384" width="9.00390625" style="5" customWidth="1"/>
  </cols>
  <sheetData>
    <row r="1" spans="1:7" s="1" customFormat="1" ht="21" customHeight="1">
      <c r="A1" s="6" t="s">
        <v>130</v>
      </c>
      <c r="F1" s="7"/>
      <c r="G1" s="7"/>
    </row>
    <row r="2" spans="1:5" s="2" customFormat="1" ht="30" customHeight="1">
      <c r="A2" s="118" t="s">
        <v>10</v>
      </c>
      <c r="B2" s="119"/>
      <c r="C2" s="119"/>
      <c r="D2" s="119"/>
      <c r="E2" s="119"/>
    </row>
    <row r="3" spans="1:5" s="3" customFormat="1" ht="10.5" customHeight="1" hidden="1">
      <c r="A3" s="22"/>
      <c r="B3" s="22"/>
      <c r="E3" s="8" t="s">
        <v>131</v>
      </c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21" customFormat="1" ht="24.75" customHeight="1">
      <c r="A5" s="120" t="s">
        <v>64</v>
      </c>
      <c r="B5" s="121"/>
      <c r="C5" s="123" t="s">
        <v>74</v>
      </c>
      <c r="D5" s="124" t="s">
        <v>132</v>
      </c>
      <c r="E5" s="124" t="s">
        <v>112</v>
      </c>
    </row>
    <row r="6" spans="1:5" s="21" customFormat="1" ht="36.75" customHeight="1">
      <c r="A6" s="25" t="s">
        <v>72</v>
      </c>
      <c r="B6" s="25" t="s">
        <v>73</v>
      </c>
      <c r="C6" s="124"/>
      <c r="D6" s="124"/>
      <c r="E6" s="124"/>
    </row>
    <row r="7" spans="1:5" s="21" customFormat="1" ht="22.5" customHeight="1">
      <c r="A7" s="122" t="s">
        <v>116</v>
      </c>
      <c r="B7" s="122"/>
      <c r="C7" s="33">
        <f>SUM(D7:E7)</f>
        <v>2180.3099999999995</v>
      </c>
      <c r="D7" s="33">
        <f>SUM(D8:D24)</f>
        <v>1900.1999999999996</v>
      </c>
      <c r="E7" s="33">
        <f>SUM(E8:E24)</f>
        <v>280.10999999999996</v>
      </c>
    </row>
    <row r="8" spans="1:5" s="21" customFormat="1" ht="18.75" customHeight="1">
      <c r="A8" s="46">
        <v>2010301</v>
      </c>
      <c r="B8" s="47" t="s">
        <v>75</v>
      </c>
      <c r="C8" s="33">
        <f aca="true" t="shared" si="0" ref="C8:C21">SUM(D8:E8)</f>
        <v>1127.1999999999998</v>
      </c>
      <c r="D8" s="48">
        <f>245.62+352.27+7.69+243.74+0.53+0.41+0.89+0.66+5.36+2.68+126.4+4.24+0.39+136.32</f>
        <v>1127.1999999999998</v>
      </c>
      <c r="E8" s="48"/>
    </row>
    <row r="9" spans="1:5" s="21" customFormat="1" ht="18.75" customHeight="1">
      <c r="A9" s="46" t="s">
        <v>76</v>
      </c>
      <c r="B9" s="47" t="s">
        <v>77</v>
      </c>
      <c r="C9" s="33">
        <f t="shared" si="0"/>
        <v>17.51</v>
      </c>
      <c r="D9" s="48"/>
      <c r="E9" s="48">
        <v>17.51</v>
      </c>
    </row>
    <row r="10" spans="1:5" s="21" customFormat="1" ht="18.75" customHeight="1">
      <c r="A10" s="46" t="s">
        <v>78</v>
      </c>
      <c r="B10" s="50" t="s">
        <v>79</v>
      </c>
      <c r="C10" s="33">
        <f t="shared" si="0"/>
        <v>45</v>
      </c>
      <c r="D10" s="48"/>
      <c r="E10" s="48">
        <v>45</v>
      </c>
    </row>
    <row r="11" spans="1:5" s="21" customFormat="1" ht="18.75" customHeight="1">
      <c r="A11" s="46" t="s">
        <v>80</v>
      </c>
      <c r="B11" s="101" t="s">
        <v>81</v>
      </c>
      <c r="C11" s="33">
        <f t="shared" si="0"/>
        <v>73.36</v>
      </c>
      <c r="D11" s="48">
        <f>73.36</f>
        <v>73.36</v>
      </c>
      <c r="E11" s="48"/>
    </row>
    <row r="12" spans="1:5" s="21" customFormat="1" ht="18.75" customHeight="1">
      <c r="A12" s="46" t="s">
        <v>82</v>
      </c>
      <c r="B12" s="101" t="s">
        <v>83</v>
      </c>
      <c r="C12" s="33">
        <f t="shared" si="0"/>
        <v>128.05</v>
      </c>
      <c r="D12" s="48">
        <f>128.05</f>
        <v>128.05</v>
      </c>
      <c r="E12" s="48"/>
    </row>
    <row r="13" spans="1:5" ht="18.75" customHeight="1">
      <c r="A13" s="46" t="s">
        <v>84</v>
      </c>
      <c r="B13" s="50" t="s">
        <v>184</v>
      </c>
      <c r="C13" s="33">
        <f t="shared" si="0"/>
        <v>158.8</v>
      </c>
      <c r="D13" s="48">
        <f>58.76+100.04</f>
        <v>158.8</v>
      </c>
      <c r="E13" s="48"/>
    </row>
    <row r="14" spans="1:5" ht="18.75" customHeight="1">
      <c r="A14" s="46" t="s">
        <v>85</v>
      </c>
      <c r="B14" s="102" t="s">
        <v>86</v>
      </c>
      <c r="C14" s="33">
        <f t="shared" si="0"/>
        <v>0.99</v>
      </c>
      <c r="D14" s="48"/>
      <c r="E14" s="48">
        <v>0.99</v>
      </c>
    </row>
    <row r="15" spans="1:5" ht="18.75" customHeight="1">
      <c r="A15" s="46" t="s">
        <v>87</v>
      </c>
      <c r="B15" s="51" t="s">
        <v>88</v>
      </c>
      <c r="C15" s="33">
        <f t="shared" si="0"/>
        <v>46.25</v>
      </c>
      <c r="D15" s="48"/>
      <c r="E15" s="48">
        <v>46.25</v>
      </c>
    </row>
    <row r="16" spans="1:5" ht="18.75" customHeight="1">
      <c r="A16" s="46" t="s">
        <v>89</v>
      </c>
      <c r="B16" s="102" t="s">
        <v>90</v>
      </c>
      <c r="C16" s="33">
        <f t="shared" si="0"/>
        <v>8.22</v>
      </c>
      <c r="D16" s="48"/>
      <c r="E16" s="48">
        <v>8.22</v>
      </c>
    </row>
    <row r="17" spans="1:5" ht="18.75" customHeight="1">
      <c r="A17" s="46" t="s">
        <v>91</v>
      </c>
      <c r="B17" s="51" t="s">
        <v>92</v>
      </c>
      <c r="C17" s="33">
        <f t="shared" si="0"/>
        <v>3</v>
      </c>
      <c r="D17" s="48"/>
      <c r="E17" s="48">
        <v>3</v>
      </c>
    </row>
    <row r="18" spans="1:5" ht="18.75" customHeight="1">
      <c r="A18" s="46" t="s">
        <v>93</v>
      </c>
      <c r="B18" s="51" t="s">
        <v>94</v>
      </c>
      <c r="C18" s="33">
        <f t="shared" si="0"/>
        <v>0.09</v>
      </c>
      <c r="D18" s="48"/>
      <c r="E18" s="52">
        <v>0.09</v>
      </c>
    </row>
    <row r="19" spans="1:5" ht="18.75" customHeight="1">
      <c r="A19" s="46" t="s">
        <v>95</v>
      </c>
      <c r="B19" s="51" t="s">
        <v>96</v>
      </c>
      <c r="C19" s="33">
        <f t="shared" si="0"/>
        <v>52.47</v>
      </c>
      <c r="D19" s="48">
        <f>31.47+21</f>
        <v>52.47</v>
      </c>
      <c r="E19" s="52"/>
    </row>
    <row r="20" spans="1:5" ht="18.75" customHeight="1">
      <c r="A20" s="46" t="s">
        <v>97</v>
      </c>
      <c r="B20" s="51" t="s">
        <v>98</v>
      </c>
      <c r="C20" s="33">
        <f t="shared" si="0"/>
        <v>72.5</v>
      </c>
      <c r="D20" s="48">
        <f>53.6+18.9</f>
        <v>72.5</v>
      </c>
      <c r="E20" s="52"/>
    </row>
    <row r="21" spans="1:5" ht="18.75" customHeight="1">
      <c r="A21" s="53" t="s">
        <v>99</v>
      </c>
      <c r="B21" s="51" t="s">
        <v>100</v>
      </c>
      <c r="C21" s="33">
        <f t="shared" si="0"/>
        <v>31.5</v>
      </c>
      <c r="D21" s="48"/>
      <c r="E21" s="52">
        <v>31.5</v>
      </c>
    </row>
    <row r="22" spans="1:5" ht="18.75" customHeight="1">
      <c r="A22" s="53" t="s">
        <v>105</v>
      </c>
      <c r="B22" s="51" t="s">
        <v>106</v>
      </c>
      <c r="C22" s="33">
        <f>SUM(D22:E22)</f>
        <v>337.87</v>
      </c>
      <c r="D22" s="48">
        <f>219.77</f>
        <v>219.77</v>
      </c>
      <c r="E22" s="52">
        <v>118.1</v>
      </c>
    </row>
    <row r="23" spans="1:5" ht="18.75" customHeight="1">
      <c r="A23" s="53" t="s">
        <v>185</v>
      </c>
      <c r="B23" s="51" t="s">
        <v>104</v>
      </c>
      <c r="C23" s="33">
        <f>SUM(D23:E23)</f>
        <v>9.45</v>
      </c>
      <c r="D23" s="48"/>
      <c r="E23" s="52">
        <v>9.45</v>
      </c>
    </row>
    <row r="24" spans="1:5" ht="18.75" customHeight="1">
      <c r="A24" s="54">
        <v>2210201</v>
      </c>
      <c r="B24" s="51" t="s">
        <v>107</v>
      </c>
      <c r="C24" s="33">
        <f>SUM(D24:E24)</f>
        <v>68.05</v>
      </c>
      <c r="D24" s="48">
        <v>68.05</v>
      </c>
      <c r="E24" s="52"/>
    </row>
  </sheetData>
  <sheetProtection/>
  <mergeCells count="6">
    <mergeCell ref="A2:E2"/>
    <mergeCell ref="A5:B5"/>
    <mergeCell ref="A7:B7"/>
    <mergeCell ref="C5:C6"/>
    <mergeCell ref="D5:D6"/>
    <mergeCell ref="E5:E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4">
      <selection activeCell="A33" sqref="A33:IV36"/>
    </sheetView>
  </sheetViews>
  <sheetFormatPr defaultColWidth="9.00390625" defaultRowHeight="14.25"/>
  <cols>
    <col min="1" max="1" width="12.75390625" style="5" customWidth="1"/>
    <col min="2" max="2" width="12.875" style="5" customWidth="1"/>
    <col min="3" max="3" width="27.37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133</v>
      </c>
      <c r="G1" s="7"/>
      <c r="H1" s="7"/>
    </row>
    <row r="2" spans="1:6" s="2" customFormat="1" ht="30" customHeight="1">
      <c r="A2" s="118" t="s">
        <v>12</v>
      </c>
      <c r="B2" s="119"/>
      <c r="C2" s="119"/>
      <c r="D2" s="119"/>
      <c r="E2" s="119"/>
      <c r="F2" s="119"/>
    </row>
    <row r="3" spans="1:6" s="3" customFormat="1" ht="10.5" customHeight="1" hidden="1">
      <c r="A3" s="22"/>
      <c r="B3" s="22"/>
      <c r="C3" s="22"/>
      <c r="D3" s="22"/>
      <c r="E3" s="22"/>
      <c r="F3" s="8" t="s">
        <v>134</v>
      </c>
    </row>
    <row r="4" spans="1:6" s="3" customFormat="1" ht="15" customHeight="1">
      <c r="A4" s="9"/>
      <c r="B4" s="23"/>
      <c r="C4" s="23"/>
      <c r="D4" s="23"/>
      <c r="E4" s="23"/>
      <c r="F4" s="11" t="s">
        <v>21</v>
      </c>
    </row>
    <row r="5" spans="1:6" s="4" customFormat="1" ht="23.25" customHeight="1">
      <c r="A5" s="120" t="s">
        <v>135</v>
      </c>
      <c r="B5" s="121"/>
      <c r="C5" s="121"/>
      <c r="D5" s="125" t="s">
        <v>136</v>
      </c>
      <c r="E5" s="126"/>
      <c r="F5" s="127"/>
    </row>
    <row r="6" spans="1:6" s="4" customFormat="1" ht="49.5" customHeight="1">
      <c r="A6" s="24" t="s">
        <v>137</v>
      </c>
      <c r="B6" s="24" t="s">
        <v>138</v>
      </c>
      <c r="C6" s="40" t="s">
        <v>73</v>
      </c>
      <c r="D6" s="41" t="s">
        <v>74</v>
      </c>
      <c r="E6" s="41" t="s">
        <v>139</v>
      </c>
      <c r="F6" s="42" t="s">
        <v>140</v>
      </c>
    </row>
    <row r="7" spans="1:6" s="21" customFormat="1" ht="22.5" customHeight="1">
      <c r="A7" s="122" t="s">
        <v>116</v>
      </c>
      <c r="B7" s="122"/>
      <c r="C7" s="122"/>
      <c r="D7" s="25">
        <f>E7+F7</f>
        <v>1900.2000000000003</v>
      </c>
      <c r="E7" s="25">
        <f>SUM(E8:E32)</f>
        <v>1763.8800000000003</v>
      </c>
      <c r="F7" s="25">
        <f>SUM(F8:F32)</f>
        <v>136.32</v>
      </c>
    </row>
    <row r="8" spans="1:6" s="21" customFormat="1" ht="22.5" customHeight="1">
      <c r="A8" s="17">
        <v>50101</v>
      </c>
      <c r="B8" s="17">
        <v>30101</v>
      </c>
      <c r="C8" s="43" t="s">
        <v>141</v>
      </c>
      <c r="D8" s="25">
        <f aca="true" t="shared" si="0" ref="D8:D22">SUM(E8:F8)</f>
        <v>245.62</v>
      </c>
      <c r="E8" s="17">
        <v>245.62</v>
      </c>
      <c r="F8" s="37"/>
    </row>
    <row r="9" spans="1:6" s="21" customFormat="1" ht="22.5" customHeight="1">
      <c r="A9" s="17">
        <v>50101</v>
      </c>
      <c r="B9" s="17">
        <v>30102</v>
      </c>
      <c r="C9" s="43" t="s">
        <v>142</v>
      </c>
      <c r="D9" s="25">
        <f t="shared" si="0"/>
        <v>352.27</v>
      </c>
      <c r="E9" s="17">
        <f>352.27</f>
        <v>352.27</v>
      </c>
      <c r="F9" s="37"/>
    </row>
    <row r="10" spans="1:6" s="21" customFormat="1" ht="22.5" customHeight="1">
      <c r="A10" s="17">
        <v>50101</v>
      </c>
      <c r="B10" s="17">
        <v>30103</v>
      </c>
      <c r="C10" s="43" t="s">
        <v>143</v>
      </c>
      <c r="D10" s="25">
        <f t="shared" si="0"/>
        <v>7.69</v>
      </c>
      <c r="E10" s="17">
        <v>7.69</v>
      </c>
      <c r="F10" s="37"/>
    </row>
    <row r="11" spans="1:6" s="21" customFormat="1" ht="22.5" customHeight="1">
      <c r="A11" s="17">
        <v>50101</v>
      </c>
      <c r="B11" s="17">
        <v>30107</v>
      </c>
      <c r="C11" s="43" t="s">
        <v>144</v>
      </c>
      <c r="D11" s="25">
        <f t="shared" si="0"/>
        <v>243.74</v>
      </c>
      <c r="E11" s="17">
        <v>243.74</v>
      </c>
      <c r="F11" s="37"/>
    </row>
    <row r="12" spans="1:6" s="21" customFormat="1" ht="22.5" customHeight="1">
      <c r="A12" s="17">
        <v>50102</v>
      </c>
      <c r="B12" s="17">
        <v>30108</v>
      </c>
      <c r="C12" s="43" t="s">
        <v>145</v>
      </c>
      <c r="D12" s="25">
        <f t="shared" si="0"/>
        <v>158.8</v>
      </c>
      <c r="E12" s="17">
        <f>58.76+100.04</f>
        <v>158.8</v>
      </c>
      <c r="F12" s="37"/>
    </row>
    <row r="13" spans="1:6" s="21" customFormat="1" ht="22.5" customHeight="1">
      <c r="A13" s="17">
        <v>50102</v>
      </c>
      <c r="B13" s="17">
        <v>30110</v>
      </c>
      <c r="C13" s="43" t="s">
        <v>146</v>
      </c>
      <c r="D13" s="25">
        <f t="shared" si="0"/>
        <v>85.07</v>
      </c>
      <c r="E13" s="17">
        <f>31.47+53.6</f>
        <v>85.07</v>
      </c>
      <c r="F13" s="37"/>
    </row>
    <row r="14" spans="1:6" s="21" customFormat="1" ht="22.5" customHeight="1">
      <c r="A14" s="17">
        <v>50102</v>
      </c>
      <c r="B14" s="17">
        <v>30112</v>
      </c>
      <c r="C14" s="43" t="s">
        <v>147</v>
      </c>
      <c r="D14" s="25">
        <f t="shared" si="0"/>
        <v>10.530000000000001</v>
      </c>
      <c r="E14" s="17">
        <f>0.53+0.41+0.89+0.66+5.36+2.68</f>
        <v>10.530000000000001</v>
      </c>
      <c r="F14" s="37"/>
    </row>
    <row r="15" spans="1:6" s="21" customFormat="1" ht="22.5" customHeight="1">
      <c r="A15" s="17">
        <v>50103</v>
      </c>
      <c r="B15" s="17">
        <v>30113</v>
      </c>
      <c r="C15" s="43" t="s">
        <v>107</v>
      </c>
      <c r="D15" s="25">
        <f t="shared" si="0"/>
        <v>68.05</v>
      </c>
      <c r="E15" s="17">
        <v>68.05</v>
      </c>
      <c r="F15" s="37"/>
    </row>
    <row r="16" spans="1:6" s="21" customFormat="1" ht="22.5" customHeight="1">
      <c r="A16" s="17">
        <v>50199</v>
      </c>
      <c r="B16" s="17">
        <v>30199</v>
      </c>
      <c r="C16" s="43" t="s">
        <v>148</v>
      </c>
      <c r="D16" s="25">
        <f t="shared" si="0"/>
        <v>126.4</v>
      </c>
      <c r="E16" s="17">
        <v>126.4</v>
      </c>
      <c r="F16" s="37"/>
    </row>
    <row r="17" spans="1:6" s="21" customFormat="1" ht="22.5" customHeight="1">
      <c r="A17" s="17">
        <v>50901</v>
      </c>
      <c r="B17" s="17">
        <v>30305</v>
      </c>
      <c r="C17" s="43" t="s">
        <v>149</v>
      </c>
      <c r="D17" s="25">
        <f t="shared" si="0"/>
        <v>4.24</v>
      </c>
      <c r="E17" s="17">
        <v>4.24</v>
      </c>
      <c r="F17" s="37"/>
    </row>
    <row r="18" spans="1:6" s="21" customFormat="1" ht="22.5" customHeight="1">
      <c r="A18" s="17">
        <v>50901</v>
      </c>
      <c r="B18" s="17">
        <v>30307</v>
      </c>
      <c r="C18" s="43" t="s">
        <v>150</v>
      </c>
      <c r="D18" s="25">
        <f t="shared" si="0"/>
        <v>39.9</v>
      </c>
      <c r="E18" s="17">
        <f>21+18.9</f>
        <v>39.9</v>
      </c>
      <c r="F18" s="37"/>
    </row>
    <row r="19" spans="1:6" s="21" customFormat="1" ht="22.5" customHeight="1">
      <c r="A19" s="17">
        <v>50901</v>
      </c>
      <c r="B19" s="17">
        <v>30309</v>
      </c>
      <c r="C19" s="43" t="s">
        <v>151</v>
      </c>
      <c r="D19" s="25">
        <f t="shared" si="0"/>
        <v>0.39</v>
      </c>
      <c r="E19" s="17">
        <v>0.39</v>
      </c>
      <c r="F19" s="37"/>
    </row>
    <row r="20" spans="1:6" s="21" customFormat="1" ht="22.5" customHeight="1">
      <c r="A20" s="17">
        <v>50905</v>
      </c>
      <c r="B20" s="17">
        <v>30302</v>
      </c>
      <c r="C20" s="43" t="s">
        <v>152</v>
      </c>
      <c r="D20" s="25">
        <f t="shared" si="0"/>
        <v>201.41000000000003</v>
      </c>
      <c r="E20" s="17">
        <f>73.36+128.05</f>
        <v>201.41000000000003</v>
      </c>
      <c r="F20" s="37"/>
    </row>
    <row r="21" spans="1:6" s="21" customFormat="1" ht="22.5" customHeight="1">
      <c r="A21" s="17">
        <v>50999</v>
      </c>
      <c r="B21" s="17">
        <v>30399</v>
      </c>
      <c r="C21" s="43" t="s">
        <v>153</v>
      </c>
      <c r="D21" s="25">
        <f t="shared" si="0"/>
        <v>219.77</v>
      </c>
      <c r="E21" s="17">
        <v>219.77</v>
      </c>
      <c r="F21" s="37"/>
    </row>
    <row r="22" spans="1:6" s="21" customFormat="1" ht="22.5" customHeight="1">
      <c r="A22" s="17">
        <v>50201</v>
      </c>
      <c r="B22" s="17">
        <v>30201</v>
      </c>
      <c r="C22" s="43" t="s">
        <v>154</v>
      </c>
      <c r="D22" s="25">
        <f t="shared" si="0"/>
        <v>9.9</v>
      </c>
      <c r="E22" s="17"/>
      <c r="F22" s="37">
        <v>9.9</v>
      </c>
    </row>
    <row r="23" spans="1:6" s="21" customFormat="1" ht="22.5" customHeight="1">
      <c r="A23" s="17">
        <v>50201</v>
      </c>
      <c r="B23" s="17">
        <v>30206</v>
      </c>
      <c r="C23" s="43" t="s">
        <v>155</v>
      </c>
      <c r="D23" s="25">
        <f aca="true" t="shared" si="1" ref="D23:D30">SUM(E23:F23)</f>
        <v>59</v>
      </c>
      <c r="E23" s="17"/>
      <c r="F23" s="37">
        <v>59</v>
      </c>
    </row>
    <row r="24" spans="1:6" s="21" customFormat="1" ht="22.5" customHeight="1">
      <c r="A24" s="17">
        <v>50201</v>
      </c>
      <c r="B24" s="17">
        <v>30207</v>
      </c>
      <c r="C24" s="43" t="s">
        <v>156</v>
      </c>
      <c r="D24" s="25">
        <f t="shared" si="1"/>
        <v>4</v>
      </c>
      <c r="E24" s="17"/>
      <c r="F24" s="37">
        <v>4</v>
      </c>
    </row>
    <row r="25" spans="1:6" s="21" customFormat="1" ht="22.5" customHeight="1">
      <c r="A25" s="17">
        <v>50201</v>
      </c>
      <c r="B25" s="17">
        <v>30208</v>
      </c>
      <c r="C25" s="43" t="s">
        <v>157</v>
      </c>
      <c r="D25" s="25">
        <f t="shared" si="1"/>
        <v>26.61</v>
      </c>
      <c r="E25" s="17"/>
      <c r="F25" s="37">
        <v>26.61</v>
      </c>
    </row>
    <row r="26" spans="1:6" s="21" customFormat="1" ht="22.5" customHeight="1">
      <c r="A26" s="17">
        <v>50201</v>
      </c>
      <c r="B26" s="17">
        <v>30211</v>
      </c>
      <c r="C26" s="43" t="s">
        <v>158</v>
      </c>
      <c r="D26" s="25">
        <f t="shared" si="1"/>
        <v>1.5</v>
      </c>
      <c r="E26" s="17"/>
      <c r="F26" s="37">
        <v>1.5</v>
      </c>
    </row>
    <row r="27" spans="1:6" s="21" customFormat="1" ht="22.5" customHeight="1">
      <c r="A27" s="17">
        <v>50201</v>
      </c>
      <c r="B27" s="17">
        <v>30214</v>
      </c>
      <c r="C27" s="43" t="s">
        <v>159</v>
      </c>
      <c r="D27" s="25">
        <f t="shared" si="1"/>
        <v>5.5</v>
      </c>
      <c r="E27" s="17"/>
      <c r="F27" s="37">
        <v>5.5</v>
      </c>
    </row>
    <row r="28" spans="1:6" s="21" customFormat="1" ht="22.5" customHeight="1">
      <c r="A28" s="17">
        <v>50201</v>
      </c>
      <c r="B28" s="17">
        <v>30228</v>
      </c>
      <c r="C28" s="43" t="s">
        <v>160</v>
      </c>
      <c r="D28" s="25">
        <f t="shared" si="1"/>
        <v>10.35</v>
      </c>
      <c r="E28" s="17"/>
      <c r="F28" s="37">
        <v>10.35</v>
      </c>
    </row>
    <row r="29" spans="1:6" s="21" customFormat="1" ht="22.5" customHeight="1">
      <c r="A29" s="17">
        <v>50202</v>
      </c>
      <c r="B29" s="17">
        <v>30215</v>
      </c>
      <c r="C29" s="43" t="s">
        <v>161</v>
      </c>
      <c r="D29" s="25">
        <f t="shared" si="1"/>
        <v>0.3</v>
      </c>
      <c r="E29" s="17"/>
      <c r="F29" s="37">
        <v>0.3</v>
      </c>
    </row>
    <row r="30" spans="1:6" s="21" customFormat="1" ht="22.5" customHeight="1">
      <c r="A30" s="17">
        <v>50206</v>
      </c>
      <c r="B30" s="17">
        <v>30217</v>
      </c>
      <c r="C30" s="43" t="s">
        <v>162</v>
      </c>
      <c r="D30" s="25">
        <f t="shared" si="1"/>
        <v>2</v>
      </c>
      <c r="E30" s="44"/>
      <c r="F30" s="37">
        <v>2</v>
      </c>
    </row>
    <row r="31" spans="1:6" s="21" customFormat="1" ht="22.5" customHeight="1">
      <c r="A31" s="17">
        <v>50208</v>
      </c>
      <c r="B31" s="17">
        <v>30231</v>
      </c>
      <c r="C31" s="45" t="s">
        <v>163</v>
      </c>
      <c r="D31" s="25">
        <f>SUM(E31:F31)</f>
        <v>16.5</v>
      </c>
      <c r="E31" s="17"/>
      <c r="F31" s="37">
        <v>16.5</v>
      </c>
    </row>
    <row r="32" spans="1:6" ht="22.5" customHeight="1">
      <c r="A32" s="17">
        <v>50299</v>
      </c>
      <c r="B32" s="17">
        <v>30299</v>
      </c>
      <c r="C32" s="45" t="s">
        <v>164</v>
      </c>
      <c r="D32" s="25">
        <f>SUM(E32:F32)</f>
        <v>0.66</v>
      </c>
      <c r="E32" s="38"/>
      <c r="F32" s="17">
        <v>0.66</v>
      </c>
    </row>
    <row r="33" ht="15.75">
      <c r="A33" s="31"/>
    </row>
    <row r="34" ht="15.75">
      <c r="A34" s="31"/>
    </row>
    <row r="35" ht="15.75">
      <c r="A35" s="31"/>
    </row>
    <row r="36" ht="15.75">
      <c r="A36" s="31"/>
    </row>
  </sheetData>
  <sheetProtection/>
  <mergeCells count="4">
    <mergeCell ref="A2:F2"/>
    <mergeCell ref="A5:C5"/>
    <mergeCell ref="D5:F5"/>
    <mergeCell ref="A7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12.125" style="5" customWidth="1"/>
    <col min="2" max="2" width="22.00390625" style="5" customWidth="1"/>
    <col min="3" max="5" width="25.625" style="5" customWidth="1"/>
    <col min="6" max="16384" width="9.00390625" style="5" customWidth="1"/>
  </cols>
  <sheetData>
    <row r="1" spans="1:5" s="1" customFormat="1" ht="21" customHeight="1">
      <c r="A1" s="6" t="s">
        <v>165</v>
      </c>
      <c r="D1" s="7"/>
      <c r="E1" s="7"/>
    </row>
    <row r="2" spans="1:5" s="2" customFormat="1" ht="30" customHeight="1">
      <c r="A2" s="118" t="s">
        <v>14</v>
      </c>
      <c r="B2" s="119"/>
      <c r="C2" s="119"/>
      <c r="D2" s="119"/>
      <c r="E2" s="119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20" t="s">
        <v>64</v>
      </c>
      <c r="B5" s="121"/>
      <c r="C5" s="123" t="s">
        <v>74</v>
      </c>
      <c r="D5" s="124" t="s">
        <v>132</v>
      </c>
      <c r="E5" s="124" t="s">
        <v>112</v>
      </c>
    </row>
    <row r="6" spans="1:5" s="4" customFormat="1" ht="27" customHeight="1">
      <c r="A6" s="121" t="s">
        <v>72</v>
      </c>
      <c r="B6" s="121" t="s">
        <v>73</v>
      </c>
      <c r="C6" s="123"/>
      <c r="D6" s="124"/>
      <c r="E6" s="124"/>
    </row>
    <row r="7" spans="1:5" s="4" customFormat="1" ht="18" customHeight="1">
      <c r="A7" s="121"/>
      <c r="B7" s="121"/>
      <c r="C7" s="123"/>
      <c r="D7" s="124"/>
      <c r="E7" s="124"/>
    </row>
    <row r="8" spans="1:5" s="4" customFormat="1" ht="22.5" customHeight="1">
      <c r="A8" s="121"/>
      <c r="B8" s="121"/>
      <c r="C8" s="123"/>
      <c r="D8" s="124"/>
      <c r="E8" s="124"/>
    </row>
    <row r="9" spans="1:5" s="21" customFormat="1" ht="22.5" customHeight="1">
      <c r="A9" s="122" t="s">
        <v>116</v>
      </c>
      <c r="B9" s="122"/>
      <c r="C9" s="33">
        <f>SUM(C10:C20)</f>
        <v>50</v>
      </c>
      <c r="D9" s="33">
        <f>SUM(D10:D20)</f>
        <v>0</v>
      </c>
      <c r="E9" s="33">
        <f>SUM(E10:E20)</f>
        <v>50</v>
      </c>
    </row>
    <row r="10" spans="1:5" s="21" customFormat="1" ht="22.5" customHeight="1">
      <c r="A10" s="103">
        <v>2120801</v>
      </c>
      <c r="B10" s="35" t="s">
        <v>166</v>
      </c>
      <c r="C10" s="36">
        <f>SUM(D10:H10)</f>
        <v>50</v>
      </c>
      <c r="D10" s="34"/>
      <c r="E10" s="34">
        <v>50</v>
      </c>
    </row>
    <row r="11" spans="1:5" s="21" customFormat="1" ht="22.5" customHeight="1">
      <c r="A11" s="17"/>
      <c r="B11" s="17"/>
      <c r="C11" s="33">
        <f aca="true" t="shared" si="0" ref="C11:C20">SUM(D11:E11)</f>
        <v>0</v>
      </c>
      <c r="D11" s="37"/>
      <c r="E11" s="37"/>
    </row>
    <row r="12" spans="1:5" s="21" customFormat="1" ht="22.5" customHeight="1">
      <c r="A12" s="17"/>
      <c r="B12" s="17"/>
      <c r="C12" s="33">
        <f t="shared" si="0"/>
        <v>0</v>
      </c>
      <c r="D12" s="37"/>
      <c r="E12" s="37"/>
    </row>
    <row r="13" spans="1:5" s="21" customFormat="1" ht="22.5" customHeight="1">
      <c r="A13" s="17"/>
      <c r="B13" s="17"/>
      <c r="C13" s="33">
        <f t="shared" si="0"/>
        <v>0</v>
      </c>
      <c r="D13" s="37"/>
      <c r="E13" s="37"/>
    </row>
    <row r="14" spans="1:5" s="21" customFormat="1" ht="22.5" customHeight="1">
      <c r="A14" s="17"/>
      <c r="B14" s="17"/>
      <c r="C14" s="33">
        <f t="shared" si="0"/>
        <v>0</v>
      </c>
      <c r="D14" s="37"/>
      <c r="E14" s="37"/>
    </row>
    <row r="15" spans="1:5" ht="22.5" customHeight="1">
      <c r="A15" s="17"/>
      <c r="B15" s="38"/>
      <c r="C15" s="33">
        <f t="shared" si="0"/>
        <v>0</v>
      </c>
      <c r="D15" s="39"/>
      <c r="E15" s="39"/>
    </row>
    <row r="16" spans="1:5" ht="22.5" customHeight="1">
      <c r="A16" s="17"/>
      <c r="B16" s="38"/>
      <c r="C16" s="33">
        <f t="shared" si="0"/>
        <v>0</v>
      </c>
      <c r="D16" s="38"/>
      <c r="E16" s="38"/>
    </row>
    <row r="17" spans="1:5" ht="22.5" customHeight="1">
      <c r="A17" s="17"/>
      <c r="B17" s="38"/>
      <c r="C17" s="33">
        <f t="shared" si="0"/>
        <v>0</v>
      </c>
      <c r="D17" s="38"/>
      <c r="E17" s="38"/>
    </row>
    <row r="18" spans="1:5" ht="22.5" customHeight="1">
      <c r="A18" s="17"/>
      <c r="B18" s="38"/>
      <c r="C18" s="33">
        <f t="shared" si="0"/>
        <v>0</v>
      </c>
      <c r="D18" s="38"/>
      <c r="E18" s="38"/>
    </row>
    <row r="19" spans="1:5" ht="22.5" customHeight="1">
      <c r="A19" s="17"/>
      <c r="B19" s="38"/>
      <c r="C19" s="33">
        <f t="shared" si="0"/>
        <v>0</v>
      </c>
      <c r="D19" s="38"/>
      <c r="E19" s="38"/>
    </row>
    <row r="20" spans="1:5" ht="22.5" customHeight="1">
      <c r="A20" s="17"/>
      <c r="B20" s="38"/>
      <c r="C20" s="33">
        <f t="shared" si="0"/>
        <v>0</v>
      </c>
      <c r="D20" s="38"/>
      <c r="E20" s="38"/>
    </row>
    <row r="21" ht="15.75">
      <c r="A21" s="31"/>
    </row>
    <row r="22" ht="15.75">
      <c r="A22" s="31"/>
    </row>
    <row r="23" ht="15.75">
      <c r="A23" s="31"/>
    </row>
    <row r="24" ht="15.75">
      <c r="A24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1.50390625" style="5" customWidth="1"/>
    <col min="2" max="5" width="19.875" style="5" customWidth="1"/>
    <col min="6" max="16384" width="9.00390625" style="5" customWidth="1"/>
  </cols>
  <sheetData>
    <row r="1" spans="1:5" s="1" customFormat="1" ht="21" customHeight="1">
      <c r="A1" s="6" t="s">
        <v>167</v>
      </c>
      <c r="D1" s="7"/>
      <c r="E1" s="7"/>
    </row>
    <row r="2" spans="1:5" s="2" customFormat="1" ht="30" customHeight="1">
      <c r="A2" s="118" t="s">
        <v>16</v>
      </c>
      <c r="B2" s="119"/>
      <c r="C2" s="119"/>
      <c r="D2" s="119"/>
      <c r="E2" s="119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20" t="s">
        <v>64</v>
      </c>
      <c r="B5" s="121"/>
      <c r="C5" s="123" t="s">
        <v>74</v>
      </c>
      <c r="D5" s="124" t="s">
        <v>132</v>
      </c>
      <c r="E5" s="124" t="s">
        <v>112</v>
      </c>
    </row>
    <row r="6" spans="1:5" s="4" customFormat="1" ht="27" customHeight="1">
      <c r="A6" s="121" t="s">
        <v>72</v>
      </c>
      <c r="B6" s="121" t="s">
        <v>73</v>
      </c>
      <c r="C6" s="123"/>
      <c r="D6" s="124"/>
      <c r="E6" s="124"/>
    </row>
    <row r="7" spans="1:5" s="4" customFormat="1" ht="18" customHeight="1">
      <c r="A7" s="121"/>
      <c r="B7" s="121"/>
      <c r="C7" s="123"/>
      <c r="D7" s="124"/>
      <c r="E7" s="124"/>
    </row>
    <row r="8" spans="1:5" s="4" customFormat="1" ht="22.5" customHeight="1">
      <c r="A8" s="121"/>
      <c r="B8" s="121"/>
      <c r="C8" s="123"/>
      <c r="D8" s="124"/>
      <c r="E8" s="124"/>
    </row>
    <row r="9" spans="1:5" s="21" customFormat="1" ht="22.5" customHeight="1">
      <c r="A9" s="122" t="s">
        <v>116</v>
      </c>
      <c r="B9" s="122"/>
      <c r="C9" s="27"/>
      <c r="D9" s="27"/>
      <c r="E9" s="27"/>
    </row>
    <row r="10" spans="1:5" ht="22.5" customHeight="1">
      <c r="A10" s="26"/>
      <c r="B10" s="28"/>
      <c r="C10" s="29"/>
      <c r="D10" s="30"/>
      <c r="E10" s="30"/>
    </row>
    <row r="11" spans="1:5" ht="22.5" customHeight="1">
      <c r="A11" s="26"/>
      <c r="B11" s="28"/>
      <c r="C11" s="29"/>
      <c r="D11" s="29"/>
      <c r="E11" s="29"/>
    </row>
    <row r="12" spans="1:5" ht="22.5" customHeight="1">
      <c r="A12" s="26"/>
      <c r="B12" s="28"/>
      <c r="C12" s="29"/>
      <c r="D12" s="29"/>
      <c r="E12" s="29"/>
    </row>
    <row r="13" spans="1:5" ht="22.5" customHeight="1">
      <c r="A13" s="26"/>
      <c r="B13" s="28"/>
      <c r="C13" s="29"/>
      <c r="D13" s="29"/>
      <c r="E13" s="29"/>
    </row>
    <row r="14" spans="1:5" ht="22.5" customHeight="1">
      <c r="A14" s="26"/>
      <c r="B14" s="28"/>
      <c r="C14" s="29"/>
      <c r="D14" s="29"/>
      <c r="E14" s="29"/>
    </row>
    <row r="15" spans="1:5" ht="22.5" customHeight="1">
      <c r="A15" s="26"/>
      <c r="B15" s="28"/>
      <c r="C15" s="29"/>
      <c r="D15" s="29"/>
      <c r="E15" s="29"/>
    </row>
    <row r="16" ht="15.75">
      <c r="A16" s="31"/>
    </row>
    <row r="17" ht="15.75">
      <c r="A17" s="31"/>
    </row>
    <row r="18" ht="15.75">
      <c r="A18" s="32" t="s">
        <v>168</v>
      </c>
    </row>
    <row r="19" ht="15.75">
      <c r="A19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2018-07-18T03:03:04Z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